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8" activeTab="1"/>
  </bookViews>
  <sheets>
    <sheet name="VERBALE" sheetId="1" r:id="rId1"/>
    <sheet name="ISTRUZIONI" sheetId="2" r:id="rId2"/>
  </sheets>
  <definedNames/>
  <calcPr fullCalcOnLoad="1"/>
</workbook>
</file>

<file path=xl/sharedStrings.xml><?xml version="1.0" encoding="utf-8"?>
<sst xmlns="http://schemas.openxmlformats.org/spreadsheetml/2006/main" count="114" uniqueCount="94">
  <si>
    <t>Amministrazione</t>
  </si>
  <si>
    <t>Data Elezioni</t>
  </si>
  <si>
    <t>Indirizzo</t>
  </si>
  <si>
    <t>Comune</t>
  </si>
  <si>
    <t>1) .................</t>
  </si>
  <si>
    <t>2) .................</t>
  </si>
  <si>
    <t>3) ................</t>
  </si>
  <si>
    <t>4) .............</t>
  </si>
  <si>
    <t>5) ...................</t>
  </si>
  <si>
    <t>TOTALE</t>
  </si>
  <si>
    <t>TOT.GEN</t>
  </si>
  <si>
    <t>% VALIDITA' ELEZIONI</t>
  </si>
  <si>
    <t>M</t>
  </si>
  <si>
    <t>F</t>
  </si>
  <si>
    <t>(Metà + 1)</t>
  </si>
  <si>
    <t>AVENTI DIRITTO</t>
  </si>
  <si>
    <t>VOTANTI</t>
  </si>
  <si>
    <t>RISULTATI</t>
  </si>
  <si>
    <t>SCHEDE  VALIDE</t>
  </si>
  <si>
    <t>SCHEDE BIANCHE</t>
  </si>
  <si>
    <t>SCHEDE NULLE</t>
  </si>
  <si>
    <t>TOT SCHEDE SCRUTINATE</t>
  </si>
  <si>
    <t>LISTA 1</t>
  </si>
  <si>
    <t>LISTA 2</t>
  </si>
  <si>
    <t>LISTA 3</t>
  </si>
  <si>
    <t>LISTA 4</t>
  </si>
  <si>
    <t>LISTA 5</t>
  </si>
  <si>
    <t>LISTA 6</t>
  </si>
  <si>
    <r>
      <t xml:space="preserve">   </t>
    </r>
    <r>
      <rPr>
        <b/>
        <sz val="10"/>
        <rFont val="Arial"/>
        <family val="2"/>
      </rPr>
      <t>IL TOTALE DEI  VOTI  DEVE ESSERE UGUALE ALLE  SCHEDE VALIDE</t>
    </r>
  </si>
  <si>
    <t>NOME OO.SS</t>
  </si>
  <si>
    <t>A</t>
  </si>
  <si>
    <t>B</t>
  </si>
  <si>
    <t>C</t>
  </si>
  <si>
    <t>D</t>
  </si>
  <si>
    <t>E</t>
  </si>
  <si>
    <t>VOTI</t>
  </si>
  <si>
    <t>RIPARTIZIONE SEGGI</t>
  </si>
  <si>
    <t xml:space="preserve">SEGGI DA RIPARTIRE </t>
  </si>
  <si>
    <t>QUORUM</t>
  </si>
  <si>
    <t>VOTI OTTENUTI (%)</t>
  </si>
  <si>
    <t>SEGGI ASSEGNATI</t>
  </si>
  <si>
    <t>RESTI</t>
  </si>
  <si>
    <t>SEGGI QUORUM</t>
  </si>
  <si>
    <t>TOTALE SEGGI</t>
  </si>
  <si>
    <t>ISTRUZIONI</t>
  </si>
  <si>
    <t>DOPO LA COMPILAZIONE INVIARE LA E-MAIL A scuola@cislverona.it</t>
  </si>
  <si>
    <t>1)Tipologia  delle celle</t>
  </si>
  <si>
    <t>Indicare i dati relativi all'Istituzione Scolastica</t>
  </si>
  <si>
    <t>Il  contenuto di queste celle viene calcolato direttamente dal foglio di calcolo</t>
  </si>
  <si>
    <t>sulla base dei dati inseriti nelle celle di colore bianco (aventi diritto, votanti, voti validi, seggi quorum ....)</t>
  </si>
  <si>
    <t>Il contenuto di queste celle viene calcolato direttamente dal foglio di calcolo</t>
  </si>
  <si>
    <t>E rappresenta il risultato finale della procedura elettorale</t>
  </si>
  <si>
    <t>Indicare i dati relativi allo scrutinio finale</t>
  </si>
  <si>
    <t>Contengono intestazione di colonna e di riga</t>
  </si>
  <si>
    <t>2) Procedura da seguire</t>
  </si>
  <si>
    <t xml:space="preserve">a) indicare nella riga degli “AVENTI DIRITTO” e “VOTANTI” i numeri notificati dai seggi alla commissione elettorale dopo la procedura di scrutinio </t>
  </si>
  <si>
    <t>Suddivisi tra M(maschi) e F(femmine)</t>
  </si>
  <si>
    <t>b) indicare il numero delle schede valide – bianche – nulle</t>
  </si>
  <si>
    <t>c) Alla riga denominata “NOME OO.SS” sostituire le lettere con il nome delle organizzazioni sindacali che hanno presentato le liste RSU in ordine di</t>
  </si>
  <si>
    <t>Presentazione di lista (se le liste presentate sono minore di sei è possibile cancellare le lettere rimanenti)</t>
  </si>
  <si>
    <t>d) Alla riga denominata “SEGGI QUORUM” indicare il numero dei seggi attribuiti sulla base del resto più numeroso</t>
  </si>
  <si>
    <t>3) Calcoli effettuati dal foglio di calcolo</t>
  </si>
  <si>
    <t>NON PROCEDERE ALLO SPOGLIO: VOTANTI INSUFFICIENTI</t>
  </si>
  <si>
    <t>}</t>
  </si>
  <si>
    <t>Per la validità delle elezioni deve aver partecipato al voto almeno la metà</t>
  </si>
  <si>
    <t>Degli aventi diritto in ciascuna istituzione Scolastica</t>
  </si>
  <si>
    <t>PUOI PROCEDERE ALLO SPOGLIO</t>
  </si>
  <si>
    <t xml:space="preserve">Determina in automatico la percentuale dei votanti e segnala se procedere </t>
  </si>
  <si>
    <t>O meno allo spoglio</t>
  </si>
  <si>
    <t>RISULTATI:</t>
  </si>
  <si>
    <t>Totale delle schede scrutinate = voti validi + schede nulle + schede bianche</t>
  </si>
  <si>
    <t>Somma dei voti di ogni lista</t>
  </si>
  <si>
    <t>RIPARTIZIONE DEI SEGGI:</t>
  </si>
  <si>
    <t>Tutti i dati contenuti in questa sezione vengono calcolati automaticamente dal foglio di calcolo con esclusione</t>
  </si>
  <si>
    <t>Dei seggi assegnati sui resti che devono essere inseriti direttamente dall'utente</t>
  </si>
  <si>
    <t xml:space="preserve">Il numero dei seggi da assegnare varia ogni 200 aventi diritto, e pertanto la cella riporta il n. 3 se gli aventi diritto sono  </t>
  </si>
  <si>
    <t>In numero non maggiore di 200, e riporta n. 6 se gli aventi diritto sono in numero superiore al 200.</t>
  </si>
  <si>
    <t>Esempio per il calcolo dei seggi</t>
  </si>
  <si>
    <t>Aventi diritto al voto 124</t>
  </si>
  <si>
    <t>Votanti 119</t>
  </si>
  <si>
    <t>Voti validi 117</t>
  </si>
  <si>
    <t>Schede bianche 1</t>
  </si>
  <si>
    <t>Schede nulle 1</t>
  </si>
  <si>
    <t>Quorum: 119: 3 = 39,666</t>
  </si>
  <si>
    <t>Lista n. 1: voti validi 48 : 39,666 = 1 SEGGIO + RESTI 8,333</t>
  </si>
  <si>
    <r>
      <t xml:space="preserve">Lista n. 3: voti validi 12 : 39,666 = 0 SEGGI   + </t>
    </r>
    <r>
      <rPr>
        <b/>
        <u val="single"/>
        <sz val="10"/>
        <color indexed="39"/>
        <rFont val="Arial"/>
        <family val="2"/>
      </rPr>
      <t>RESTI 12</t>
    </r>
  </si>
  <si>
    <t>Lista n. 4: voti validi 11 : 39,666 = 0 SEGGI   + RESTI 11</t>
  </si>
  <si>
    <t>Totale voti validi 117</t>
  </si>
  <si>
    <t>Saranno dunque attribuiti 1 seggio alla lista n. 1 e 1 seggio alla lista n. 2, in quanto entrambe hanno raggiunto 1 volta ciascuna il quorum.</t>
  </si>
  <si>
    <t>Il terzo seggio sarà attribuito alla lista che ha i resti più numerosi e cioè la lista n. 3.</t>
  </si>
  <si>
    <t>Lista n. 2: voti validi 46 : 39,666 = 1 SEGGIO   + RESTI 6,333</t>
  </si>
  <si>
    <t>SEGGIO</t>
  </si>
  <si>
    <t>IL FOGLIO DI CALCOLO NON E' PROTETTO: LE FORMULE POSSONO ESSERE MODIFICATE</t>
  </si>
  <si>
    <t>VERBALE DELLA COMMISSIONE ELETTORALE RSU - elezioni 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</si>
</sst>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%"/>
    <numFmt numFmtId="166" formatCode="#"/>
    <numFmt numFmtId="167" formatCode="#,##0_ ;\-#,##0\ "/>
  </numFmts>
  <fonts count="5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0"/>
      <name val="Lucida Sans Unicode"/>
      <family val="0"/>
    </font>
    <font>
      <sz val="10"/>
      <color indexed="16"/>
      <name val="Arial"/>
      <family val="2"/>
    </font>
    <font>
      <sz val="7"/>
      <color indexed="16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u val="single"/>
      <sz val="14"/>
      <name val="Arial"/>
      <family val="2"/>
    </font>
    <font>
      <sz val="36"/>
      <name val="Arial"/>
      <family val="2"/>
    </font>
    <font>
      <b/>
      <u val="single"/>
      <sz val="14"/>
      <color indexed="39"/>
      <name val="Arial"/>
      <family val="2"/>
    </font>
    <font>
      <u val="single"/>
      <sz val="10"/>
      <color indexed="39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u val="single"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" fillId="35" borderId="10" xfId="0" applyFont="1" applyFill="1" applyBorder="1" applyAlignment="1" applyProtection="1">
      <alignment horizontal="center"/>
      <protection/>
    </xf>
    <xf numFmtId="10" fontId="3" fillId="35" borderId="10" xfId="0" applyNumberFormat="1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/>
      <protection/>
    </xf>
    <xf numFmtId="164" fontId="3" fillId="35" borderId="1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35" borderId="10" xfId="0" applyFont="1" applyFill="1" applyBorder="1" applyAlignment="1" applyProtection="1">
      <alignment/>
      <protection/>
    </xf>
    <xf numFmtId="165" fontId="8" fillId="35" borderId="10" xfId="0" applyNumberFormat="1" applyFont="1" applyFill="1" applyBorder="1" applyAlignment="1" applyProtection="1">
      <alignment/>
      <protection/>
    </xf>
    <xf numFmtId="166" fontId="0" fillId="34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6" borderId="10" xfId="0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/>
      <protection hidden="1"/>
    </xf>
    <xf numFmtId="0" fontId="2" fillId="38" borderId="10" xfId="0" applyFont="1" applyFill="1" applyBorder="1" applyAlignment="1" applyProtection="1">
      <alignment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/>
      <protection/>
    </xf>
    <xf numFmtId="0" fontId="2" fillId="38" borderId="11" xfId="0" applyFont="1" applyFill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2" fillId="38" borderId="11" xfId="0" applyFont="1" applyFill="1" applyBorder="1" applyAlignment="1" applyProtection="1">
      <alignment/>
      <protection/>
    </xf>
    <xf numFmtId="0" fontId="3" fillId="38" borderId="12" xfId="0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>
      <alignment wrapText="1"/>
      <protection/>
    </xf>
    <xf numFmtId="0" fontId="0" fillId="38" borderId="10" xfId="0" applyFill="1" applyBorder="1" applyAlignment="1" applyProtection="1">
      <alignment/>
      <protection/>
    </xf>
    <xf numFmtId="0" fontId="0" fillId="38" borderId="10" xfId="0" applyFill="1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/>
      <protection hidden="1"/>
    </xf>
    <xf numFmtId="166" fontId="2" fillId="37" borderId="10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7" fillId="35" borderId="10" xfId="0" applyNumberFormat="1" applyFont="1" applyFill="1" applyBorder="1" applyAlignment="1" applyProtection="1">
      <alignment horizontal="center"/>
      <protection/>
    </xf>
    <xf numFmtId="164" fontId="7" fillId="35" borderId="10" xfId="0" applyNumberFormat="1" applyFont="1" applyFill="1" applyBorder="1" applyAlignment="1" applyProtection="1">
      <alignment horizontal="center"/>
      <protection/>
    </xf>
    <xf numFmtId="167" fontId="7" fillId="35" borderId="10" xfId="0" applyNumberFormat="1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10" fontId="4" fillId="39" borderId="10" xfId="0" applyNumberFormat="1" applyFont="1" applyFill="1" applyBorder="1" applyAlignment="1" applyProtection="1">
      <alignment horizontal="center"/>
      <protection/>
    </xf>
    <xf numFmtId="0" fontId="2" fillId="38" borderId="11" xfId="0" applyFont="1" applyFill="1" applyBorder="1" applyAlignment="1" applyProtection="1">
      <alignment/>
      <protection/>
    </xf>
    <xf numFmtId="0" fontId="6" fillId="38" borderId="10" xfId="0" applyFont="1" applyFill="1" applyBorder="1" applyAlignment="1" applyProtection="1">
      <alignment horizontal="center" wrapText="1"/>
      <protection/>
    </xf>
    <xf numFmtId="0" fontId="2" fillId="38" borderId="10" xfId="0" applyFont="1" applyFill="1" applyBorder="1" applyAlignment="1" applyProtection="1">
      <alignment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0" fontId="5" fillId="36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" fillId="39" borderId="10" xfId="0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uola@cislveron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20">
      <selection activeCell="C31" sqref="C31:D31"/>
    </sheetView>
  </sheetViews>
  <sheetFormatPr defaultColWidth="11.57421875" defaultRowHeight="12.75"/>
  <cols>
    <col min="1" max="1" width="5.7109375" style="1" customWidth="1"/>
    <col min="2" max="2" width="21.00390625" style="1" customWidth="1"/>
    <col min="3" max="3" width="6.8515625" style="1" customWidth="1"/>
    <col min="4" max="4" width="6.7109375" style="1" customWidth="1"/>
    <col min="5" max="5" width="6.8515625" style="1" customWidth="1"/>
    <col min="6" max="6" width="7.00390625" style="1" customWidth="1"/>
    <col min="7" max="8" width="7.28125" style="1" customWidth="1"/>
    <col min="9" max="9" width="6.8515625" style="1" customWidth="1"/>
    <col min="10" max="10" width="6.7109375" style="1" customWidth="1"/>
    <col min="11" max="11" width="7.28125" style="1" customWidth="1"/>
    <col min="12" max="12" width="8.00390625" style="1" customWidth="1"/>
    <col min="13" max="13" width="8.57421875" style="1" customWidth="1"/>
    <col min="14" max="14" width="7.28125" style="1" customWidth="1"/>
    <col min="15" max="15" width="11.57421875" style="1" customWidth="1"/>
    <col min="16" max="16" width="12.57421875" style="1" customWidth="1"/>
    <col min="17" max="16384" width="11.57421875" style="1" customWidth="1"/>
  </cols>
  <sheetData>
    <row r="1" spans="1:16" ht="22.5" customHeight="1">
      <c r="A1" s="2"/>
      <c r="B1" s="59" t="s">
        <v>93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.75" customHeight="1">
      <c r="A3" s="2"/>
      <c r="B3" s="28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52" t="s">
        <v>1</v>
      </c>
      <c r="N3" s="52"/>
      <c r="O3" s="60"/>
      <c r="P3" s="60"/>
    </row>
    <row r="4" spans="1:16" ht="20.25" customHeight="1">
      <c r="A4" s="2"/>
      <c r="B4" s="28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52" t="s">
        <v>3</v>
      </c>
      <c r="N4" s="52"/>
      <c r="O4" s="60"/>
      <c r="P4" s="60"/>
    </row>
    <row r="5" spans="1:16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4.75" customHeight="1">
      <c r="A6" s="2"/>
      <c r="B6" s="29" t="s">
        <v>91</v>
      </c>
      <c r="C6" s="57" t="s">
        <v>4</v>
      </c>
      <c r="D6" s="57"/>
      <c r="E6" s="57" t="s">
        <v>5</v>
      </c>
      <c r="F6" s="57"/>
      <c r="G6" s="57" t="s">
        <v>6</v>
      </c>
      <c r="H6" s="57"/>
      <c r="I6" s="57" t="s">
        <v>7</v>
      </c>
      <c r="J6" s="57"/>
      <c r="K6" s="57" t="s">
        <v>8</v>
      </c>
      <c r="L6" s="57"/>
      <c r="M6" s="58" t="s">
        <v>9</v>
      </c>
      <c r="N6" s="58"/>
      <c r="O6" s="29" t="s">
        <v>10</v>
      </c>
      <c r="P6" s="30" t="s">
        <v>11</v>
      </c>
    </row>
    <row r="7" spans="1:16" ht="12.75">
      <c r="A7" s="2"/>
      <c r="B7" s="28"/>
      <c r="C7" s="31" t="s">
        <v>12</v>
      </c>
      <c r="D7" s="31" t="s">
        <v>13</v>
      </c>
      <c r="E7" s="31" t="s">
        <v>12</v>
      </c>
      <c r="F7" s="31" t="s">
        <v>13</v>
      </c>
      <c r="G7" s="31" t="s">
        <v>12</v>
      </c>
      <c r="H7" s="31" t="s">
        <v>13</v>
      </c>
      <c r="I7" s="31" t="s">
        <v>12</v>
      </c>
      <c r="J7" s="31" t="s">
        <v>13</v>
      </c>
      <c r="K7" s="31" t="s">
        <v>12</v>
      </c>
      <c r="L7" s="31" t="s">
        <v>13</v>
      </c>
      <c r="M7" s="31" t="s">
        <v>12</v>
      </c>
      <c r="N7" s="31" t="s">
        <v>13</v>
      </c>
      <c r="O7" s="31"/>
      <c r="P7" s="31" t="s">
        <v>14</v>
      </c>
    </row>
    <row r="8" spans="1:16" ht="23.25" customHeight="1">
      <c r="A8" s="2"/>
      <c r="B8" s="28" t="s">
        <v>15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4">
        <f>C8+E8+G8+I8+K8</f>
        <v>0</v>
      </c>
      <c r="N8" s="4">
        <f>D8+F8+H8+J8+L8</f>
        <v>0</v>
      </c>
      <c r="O8" s="4">
        <f>M8+N8</f>
        <v>0</v>
      </c>
      <c r="P8" s="4" t="str">
        <f>IF(O8&gt;0,O8/2+1,"0")</f>
        <v>0</v>
      </c>
    </row>
    <row r="9" spans="1:16" ht="27" customHeight="1">
      <c r="A9" s="2"/>
      <c r="B9" s="28" t="s">
        <v>16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4">
        <f>C9+E9+G9+I9+K9</f>
        <v>0</v>
      </c>
      <c r="N9" s="4">
        <f>D9+F9+H9+J9+L9</f>
        <v>0</v>
      </c>
      <c r="O9" s="4">
        <f>M9+N9</f>
        <v>0</v>
      </c>
      <c r="P9" s="5">
        <f>IF(O9&lt;P8,"",O9/O8)</f>
      </c>
    </row>
    <row r="10" spans="1:16" ht="7.5" customHeight="1">
      <c r="A10" s="2"/>
      <c r="B10" s="28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3"/>
      <c r="O10" s="33"/>
      <c r="P10" s="33"/>
    </row>
    <row r="11" spans="1:16" ht="13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54" t="str">
        <f>IF(O9&lt;P8,"NON PROCEDERE ALLO SPOGLIO: VOTANTI INSUFFICIENTI","PUOI PROCEDERE ALLO SPOGLIO")</f>
        <v>NON PROCEDERE ALLO SPOGLIO: VOTANTI INSUFFICIENTI</v>
      </c>
      <c r="M11" s="54"/>
      <c r="N11" s="54"/>
      <c r="O11" s="54"/>
      <c r="P11" s="54"/>
    </row>
    <row r="12" spans="1:16" ht="18" customHeight="1">
      <c r="A12" s="2"/>
      <c r="B12" s="51" t="s">
        <v>17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0.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9.5" customHeight="1">
      <c r="A14" s="2"/>
      <c r="B14" s="52" t="s">
        <v>18</v>
      </c>
      <c r="C14" s="52"/>
      <c r="D14" s="26"/>
      <c r="E14" s="55" t="s">
        <v>19</v>
      </c>
      <c r="F14" s="55"/>
      <c r="G14" s="55"/>
      <c r="H14" s="26"/>
      <c r="I14" s="34" t="s">
        <v>20</v>
      </c>
      <c r="J14" s="35"/>
      <c r="K14" s="35"/>
      <c r="L14" s="26"/>
      <c r="M14" s="36" t="s">
        <v>21</v>
      </c>
      <c r="N14" s="35"/>
      <c r="O14" s="37"/>
      <c r="P14" s="4">
        <f>D14+H14+L14</f>
        <v>0</v>
      </c>
    </row>
    <row r="15" spans="1:16" ht="6.7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 customHeight="1">
      <c r="A16" s="2"/>
      <c r="B16" s="28"/>
      <c r="C16" s="48" t="s">
        <v>22</v>
      </c>
      <c r="D16" s="48"/>
      <c r="E16" s="48" t="s">
        <v>23</v>
      </c>
      <c r="F16" s="48"/>
      <c r="G16" s="48" t="s">
        <v>24</v>
      </c>
      <c r="H16" s="48"/>
      <c r="I16" s="48" t="s">
        <v>25</v>
      </c>
      <c r="J16" s="48"/>
      <c r="K16" s="48" t="s">
        <v>26</v>
      </c>
      <c r="L16" s="48"/>
      <c r="M16" s="48" t="s">
        <v>27</v>
      </c>
      <c r="N16" s="48"/>
      <c r="O16" s="56" t="s">
        <v>28</v>
      </c>
      <c r="P16" s="56"/>
    </row>
    <row r="17" spans="1:16" ht="22.5" customHeight="1">
      <c r="A17" s="2"/>
      <c r="B17" s="38" t="s">
        <v>29</v>
      </c>
      <c r="C17" s="53" t="s">
        <v>30</v>
      </c>
      <c r="D17" s="53"/>
      <c r="E17" s="53" t="s">
        <v>31</v>
      </c>
      <c r="F17" s="53"/>
      <c r="G17" s="53" t="s">
        <v>32</v>
      </c>
      <c r="H17" s="53"/>
      <c r="I17" s="53" t="s">
        <v>33</v>
      </c>
      <c r="J17" s="53"/>
      <c r="K17" s="53" t="s">
        <v>34</v>
      </c>
      <c r="L17" s="53"/>
      <c r="M17" s="53" t="s">
        <v>13</v>
      </c>
      <c r="N17" s="53"/>
      <c r="O17" s="56"/>
      <c r="P17" s="56"/>
    </row>
    <row r="18" spans="1:16" ht="18" customHeight="1">
      <c r="A18" s="2"/>
      <c r="B18" s="28" t="s">
        <v>35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49">
        <f>C18+E18+G18+I18+K18+M18</f>
        <v>0</v>
      </c>
      <c r="P18" s="49"/>
    </row>
    <row r="19" spans="1:16" ht="7.5" customHeight="1">
      <c r="A19" s="2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50"/>
      <c r="P19" s="50"/>
    </row>
    <row r="20" spans="1:16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>
      <c r="A21" s="2"/>
      <c r="B21" s="51" t="s">
        <v>36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7" ht="12.75">
      <c r="A23" s="2"/>
      <c r="B23" s="52" t="s">
        <v>15</v>
      </c>
      <c r="C23" s="52"/>
      <c r="D23" s="4">
        <f>O8</f>
        <v>0</v>
      </c>
      <c r="E23" s="48" t="s">
        <v>16</v>
      </c>
      <c r="F23" s="48"/>
      <c r="G23" s="48"/>
      <c r="H23" s="4">
        <f>O9</f>
        <v>0</v>
      </c>
      <c r="I23" s="52" t="s">
        <v>37</v>
      </c>
      <c r="J23" s="52"/>
      <c r="K23" s="52"/>
      <c r="L23" s="52"/>
      <c r="M23" s="6">
        <f>IF(O8&gt;200,6,3)</f>
        <v>3</v>
      </c>
      <c r="N23" s="52" t="s">
        <v>38</v>
      </c>
      <c r="O23" s="52"/>
      <c r="P23" s="7">
        <f>O9/M23</f>
        <v>0</v>
      </c>
      <c r="Q23" s="8"/>
    </row>
    <row r="24" spans="1:16" ht="12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"/>
      <c r="B25" s="28"/>
      <c r="C25" s="48" t="s">
        <v>22</v>
      </c>
      <c r="D25" s="48"/>
      <c r="E25" s="48" t="s">
        <v>23</v>
      </c>
      <c r="F25" s="48"/>
      <c r="G25" s="48" t="s">
        <v>24</v>
      </c>
      <c r="H25" s="48"/>
      <c r="I25" s="48" t="s">
        <v>25</v>
      </c>
      <c r="J25" s="48"/>
      <c r="K25" s="48" t="s">
        <v>26</v>
      </c>
      <c r="L25" s="48"/>
      <c r="M25" s="48" t="s">
        <v>27</v>
      </c>
      <c r="N25" s="48"/>
      <c r="O25" s="3"/>
      <c r="P25" s="3"/>
    </row>
    <row r="26" spans="1:16" ht="12.75">
      <c r="A26" s="2"/>
      <c r="B26" s="40"/>
      <c r="C26" s="49" t="str">
        <f aca="true" t="shared" si="0" ref="C26:N26">IF(C17&lt;&gt;0,C17,"")</f>
        <v>A</v>
      </c>
      <c r="D26" s="49">
        <f t="shared" si="0"/>
      </c>
      <c r="E26" s="49" t="str">
        <f t="shared" si="0"/>
        <v>B</v>
      </c>
      <c r="F26" s="49">
        <f t="shared" si="0"/>
      </c>
      <c r="G26" s="49" t="str">
        <f t="shared" si="0"/>
        <v>C</v>
      </c>
      <c r="H26" s="49">
        <f t="shared" si="0"/>
      </c>
      <c r="I26" s="49" t="str">
        <f t="shared" si="0"/>
        <v>D</v>
      </c>
      <c r="J26" s="49">
        <f t="shared" si="0"/>
      </c>
      <c r="K26" s="49" t="str">
        <f t="shared" si="0"/>
        <v>E</v>
      </c>
      <c r="L26" s="49">
        <f t="shared" si="0"/>
      </c>
      <c r="M26" s="49" t="str">
        <f t="shared" si="0"/>
        <v>F</v>
      </c>
      <c r="N26" s="49">
        <f t="shared" si="0"/>
      </c>
      <c r="O26" s="3"/>
      <c r="P26" s="3"/>
    </row>
    <row r="27" spans="1:16" ht="12.75">
      <c r="A27" s="2"/>
      <c r="B27" s="28" t="s">
        <v>39</v>
      </c>
      <c r="C27" s="9">
        <f>C18</f>
        <v>0</v>
      </c>
      <c r="D27" s="10" t="str">
        <f>IF(C18&gt;0,C27/D14,"0%")</f>
        <v>0%</v>
      </c>
      <c r="E27" s="9">
        <f>E18</f>
        <v>0</v>
      </c>
      <c r="F27" s="10" t="str">
        <f>IF(E18&gt;0,E27/D14,"0%)")</f>
        <v>0%)</v>
      </c>
      <c r="G27" s="9">
        <f>G18</f>
        <v>0</v>
      </c>
      <c r="H27" s="10" t="str">
        <f>IF(G18&gt;0,G27/D14,"0%")</f>
        <v>0%</v>
      </c>
      <c r="I27" s="9">
        <f>I18</f>
        <v>0</v>
      </c>
      <c r="J27" s="10" t="str">
        <f>IF(I18&gt;0,I27/D14,"0%")</f>
        <v>0%</v>
      </c>
      <c r="K27" s="9">
        <f>K18</f>
        <v>0</v>
      </c>
      <c r="L27" s="10" t="str">
        <f>IF(K18&gt;0,K27/D14,"0%")</f>
        <v>0%</v>
      </c>
      <c r="M27" s="9">
        <f>M18</f>
        <v>0</v>
      </c>
      <c r="N27" s="10" t="str">
        <f>IF(M18&gt;0,M27/D14,"0%")</f>
        <v>0%</v>
      </c>
      <c r="O27" s="3"/>
      <c r="P27" s="3"/>
    </row>
    <row r="28" spans="1:16" ht="12.75">
      <c r="A28" s="2"/>
      <c r="B28" s="28" t="s">
        <v>40</v>
      </c>
      <c r="C28" s="47">
        <f>ROUNDDOWN(IF(C18&gt;0,C27/P23,0),0)</f>
        <v>0</v>
      </c>
      <c r="D28" s="47"/>
      <c r="E28" s="45">
        <f>ROUNDDOWN(IF(E18&gt;0,E27/P23,"0"),0)</f>
        <v>0</v>
      </c>
      <c r="F28" s="45"/>
      <c r="G28" s="45">
        <f>ROUNDDOWN(IF(G18&gt;0,G27/P23,0),0)</f>
        <v>0</v>
      </c>
      <c r="H28" s="45"/>
      <c r="I28" s="45">
        <f>ROUNDDOWN(IF(I18&gt;0,I27/P23,"0"),0)</f>
        <v>0</v>
      </c>
      <c r="J28" s="45"/>
      <c r="K28" s="45">
        <f>ROUNDDOWN(IF(K18&gt;0,K27/P23,0),0)</f>
        <v>0</v>
      </c>
      <c r="L28" s="45"/>
      <c r="M28" s="45">
        <f>ROUNDDOWN(IF(M18&gt;0,M27/P23,0),0)</f>
        <v>0</v>
      </c>
      <c r="N28" s="45"/>
      <c r="O28" s="3"/>
      <c r="P28" s="3"/>
    </row>
    <row r="29" spans="1:16" ht="12.75">
      <c r="A29" s="2"/>
      <c r="B29" s="28" t="s">
        <v>41</v>
      </c>
      <c r="C29" s="46">
        <f>IF(C18&gt;0,MOD(C27,P23),"")</f>
      </c>
      <c r="D29" s="46">
        <f>D27-D28*Q23</f>
        <v>0</v>
      </c>
      <c r="E29" s="46">
        <f>IF(E18&gt;0,MOD(E27,P23),"")</f>
      </c>
      <c r="F29" s="46"/>
      <c r="G29" s="46">
        <f>IF(G18&gt;0,MOD(G27,P23),"")</f>
      </c>
      <c r="H29" s="46"/>
      <c r="I29" s="46">
        <f>IF(I18&gt;0,MOD(I27,P23),"")</f>
      </c>
      <c r="J29" s="46"/>
      <c r="K29" s="46">
        <f>IF(K18&gt;0,MOD(K27,P23),"")</f>
      </c>
      <c r="L29" s="46"/>
      <c r="M29" s="46">
        <f>IF(M18&gt;0,MOD(M27,P23),"")</f>
      </c>
      <c r="N29" s="46"/>
      <c r="O29" s="3"/>
      <c r="P29" s="3"/>
    </row>
    <row r="30" spans="1:16" ht="12.75">
      <c r="A30" s="2"/>
      <c r="B30" s="28" t="s">
        <v>42</v>
      </c>
      <c r="C30" s="43"/>
      <c r="D30" s="43"/>
      <c r="E30" s="44"/>
      <c r="F30" s="44"/>
      <c r="G30" s="43"/>
      <c r="H30" s="43"/>
      <c r="I30" s="43"/>
      <c r="J30" s="43"/>
      <c r="K30" s="43"/>
      <c r="L30" s="43"/>
      <c r="M30" s="43"/>
      <c r="N30" s="43"/>
      <c r="O30" s="3"/>
      <c r="P30" s="3"/>
    </row>
    <row r="31" spans="1:16" ht="12.75">
      <c r="A31" s="2"/>
      <c r="B31" s="28" t="s">
        <v>43</v>
      </c>
      <c r="C31" s="42">
        <f>C28+C30</f>
        <v>0</v>
      </c>
      <c r="D31" s="42">
        <f>D28+D30</f>
        <v>0</v>
      </c>
      <c r="E31" s="42">
        <f>E28+E30</f>
        <v>0</v>
      </c>
      <c r="F31" s="42"/>
      <c r="G31" s="42">
        <f>G28+G30</f>
        <v>0</v>
      </c>
      <c r="H31" s="42"/>
      <c r="I31" s="42">
        <f>I28+I30</f>
        <v>0</v>
      </c>
      <c r="J31" s="42"/>
      <c r="K31" s="42">
        <f>K28+K30</f>
        <v>0</v>
      </c>
      <c r="L31" s="42"/>
      <c r="M31" s="42">
        <f>M28+M30</f>
        <v>0</v>
      </c>
      <c r="N31" s="42"/>
      <c r="O31" s="3"/>
      <c r="P31" s="11"/>
    </row>
    <row r="32" spans="1:16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6:9" ht="12.75">
      <c r="F33"/>
      <c r="G33"/>
      <c r="H33"/>
      <c r="I33"/>
    </row>
    <row r="34" spans="2:9" ht="12.75">
      <c r="B34"/>
      <c r="F34"/>
      <c r="G34"/>
      <c r="H34"/>
      <c r="I34"/>
    </row>
    <row r="35" spans="6:9" ht="12.75">
      <c r="F35"/>
      <c r="G35"/>
      <c r="H35"/>
      <c r="I35"/>
    </row>
    <row r="36" spans="6:9" ht="12.75">
      <c r="F36"/>
      <c r="G36"/>
      <c r="H36"/>
      <c r="I36"/>
    </row>
  </sheetData>
  <sheetProtection/>
  <mergeCells count="79">
    <mergeCell ref="B1:P1"/>
    <mergeCell ref="C3:L3"/>
    <mergeCell ref="M3:N3"/>
    <mergeCell ref="O3:P3"/>
    <mergeCell ref="C4:L4"/>
    <mergeCell ref="M4:N4"/>
    <mergeCell ref="O4:P4"/>
    <mergeCell ref="C6:D6"/>
    <mergeCell ref="E6:F6"/>
    <mergeCell ref="G6:H6"/>
    <mergeCell ref="I6:J6"/>
    <mergeCell ref="K6:L6"/>
    <mergeCell ref="M6:N6"/>
    <mergeCell ref="L11:P11"/>
    <mergeCell ref="B12:P12"/>
    <mergeCell ref="B14:C14"/>
    <mergeCell ref="E14:G14"/>
    <mergeCell ref="K16:L16"/>
    <mergeCell ref="M16:N16"/>
    <mergeCell ref="O16:P17"/>
    <mergeCell ref="E17:F17"/>
    <mergeCell ref="G17:H17"/>
    <mergeCell ref="I17:J17"/>
    <mergeCell ref="E16:F16"/>
    <mergeCell ref="G16:H16"/>
    <mergeCell ref="I16:J16"/>
    <mergeCell ref="K17:L17"/>
    <mergeCell ref="M17:N17"/>
    <mergeCell ref="C16:D16"/>
    <mergeCell ref="C17:D17"/>
    <mergeCell ref="C18:D18"/>
    <mergeCell ref="E18:F18"/>
    <mergeCell ref="G18:H18"/>
    <mergeCell ref="I18:J18"/>
    <mergeCell ref="K18:L18"/>
    <mergeCell ref="M18:N18"/>
    <mergeCell ref="O18:P18"/>
    <mergeCell ref="O19:P19"/>
    <mergeCell ref="G25:H25"/>
    <mergeCell ref="I25:J25"/>
    <mergeCell ref="B21:P21"/>
    <mergeCell ref="B23:C23"/>
    <mergeCell ref="E23:G23"/>
    <mergeCell ref="I23:L23"/>
    <mergeCell ref="N23:O23"/>
    <mergeCell ref="K25:L25"/>
    <mergeCell ref="M25:N25"/>
    <mergeCell ref="C26:D26"/>
    <mergeCell ref="E26:F26"/>
    <mergeCell ref="G26:H26"/>
    <mergeCell ref="I26:J26"/>
    <mergeCell ref="K26:L26"/>
    <mergeCell ref="M26:N26"/>
    <mergeCell ref="C25:D25"/>
    <mergeCell ref="E25:F25"/>
    <mergeCell ref="C29:D29"/>
    <mergeCell ref="E29:F29"/>
    <mergeCell ref="G29:H29"/>
    <mergeCell ref="I29:J29"/>
    <mergeCell ref="C28:D28"/>
    <mergeCell ref="E28:F28"/>
    <mergeCell ref="G28:H28"/>
    <mergeCell ref="I28:J28"/>
    <mergeCell ref="K28:L28"/>
    <mergeCell ref="M28:N28"/>
    <mergeCell ref="K29:L29"/>
    <mergeCell ref="M29:N29"/>
    <mergeCell ref="K30:L30"/>
    <mergeCell ref="M30:N30"/>
    <mergeCell ref="K31:L31"/>
    <mergeCell ref="M31:N31"/>
    <mergeCell ref="C30:D30"/>
    <mergeCell ref="E30:F30"/>
    <mergeCell ref="C31:D31"/>
    <mergeCell ref="E31:F31"/>
    <mergeCell ref="G31:H31"/>
    <mergeCell ref="I31:J31"/>
    <mergeCell ref="G30:H30"/>
    <mergeCell ref="I30:J30"/>
  </mergeCells>
  <printOptions/>
  <pageMargins left="0.19652777777777777" right="0.19652777777777777" top="0.49236111111111114" bottom="0.6590277777777778" header="0.5118055555555556" footer="0.39375"/>
  <pageSetup firstPageNumber="1" useFirstPageNumber="1" fitToHeight="1" fitToWidth="1" horizontalDpi="300" verticalDpi="300" orientation="landscape" paperSize="9" r:id="rId1"/>
  <headerFooter alignWithMargins="0">
    <oddFooter>&amp;L&amp;"Times New Roman,Normale"&amp;12La Commissione Elettorale &amp;C&amp;"Times New Roman,Normale"&amp;12...............................................................................................................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55" sqref="A55"/>
    </sheetView>
  </sheetViews>
  <sheetFormatPr defaultColWidth="11.57421875" defaultRowHeight="12.75"/>
  <cols>
    <col min="1" max="1" width="11.57421875" style="12" customWidth="1"/>
    <col min="2" max="2" width="2.421875" style="12" customWidth="1"/>
    <col min="3" max="3" width="11.57421875" style="12" customWidth="1"/>
    <col min="4" max="4" width="2.7109375" style="12" customWidth="1"/>
    <col min="5" max="5" width="11.57421875" style="12" customWidth="1"/>
    <col min="6" max="6" width="15.28125" style="12" customWidth="1"/>
    <col min="7" max="7" width="4.00390625" style="12" customWidth="1"/>
    <col min="8" max="16384" width="11.57421875" style="12" customWidth="1"/>
  </cols>
  <sheetData>
    <row r="1" spans="1:14" ht="12.7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64" t="s">
        <v>45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ht="12.75">
      <c r="A4" s="13"/>
    </row>
    <row r="5" ht="18">
      <c r="A5" s="14" t="s">
        <v>46</v>
      </c>
    </row>
    <row r="7" spans="1:3" ht="12.75">
      <c r="A7" s="15"/>
      <c r="C7" s="16" t="s">
        <v>47</v>
      </c>
    </row>
    <row r="9" spans="1:9" ht="12.75">
      <c r="A9" s="17"/>
      <c r="C9" s="16" t="s">
        <v>48</v>
      </c>
      <c r="D9" s="16"/>
      <c r="E9" s="16"/>
      <c r="F9" s="16"/>
      <c r="G9" s="16"/>
      <c r="H9" s="16"/>
      <c r="I9" s="16"/>
    </row>
    <row r="10" spans="3:9" ht="12.75">
      <c r="C10" s="16" t="s">
        <v>49</v>
      </c>
      <c r="D10" s="16"/>
      <c r="E10" s="16"/>
      <c r="F10" s="16"/>
      <c r="G10" s="16"/>
      <c r="H10" s="16"/>
      <c r="I10" s="16"/>
    </row>
    <row r="12" spans="1:8" ht="12.75">
      <c r="A12" s="27"/>
      <c r="C12" s="16" t="s">
        <v>50</v>
      </c>
      <c r="D12" s="16"/>
      <c r="E12" s="16"/>
      <c r="F12" s="16"/>
      <c r="G12" s="16"/>
      <c r="H12" s="16"/>
    </row>
    <row r="13" spans="3:8" ht="12.75">
      <c r="C13" s="16" t="s">
        <v>51</v>
      </c>
      <c r="D13" s="16"/>
      <c r="E13" s="16"/>
      <c r="F13" s="16"/>
      <c r="G13" s="16"/>
      <c r="H13" s="16"/>
    </row>
    <row r="15" spans="1:3" ht="12.75">
      <c r="A15" s="18"/>
      <c r="C15" s="16" t="s">
        <v>52</v>
      </c>
    </row>
    <row r="17" spans="1:3" ht="12.75">
      <c r="A17" s="41"/>
      <c r="C17" s="16" t="s">
        <v>53</v>
      </c>
    </row>
    <row r="20" ht="18">
      <c r="A20" s="19" t="s">
        <v>54</v>
      </c>
    </row>
    <row r="22" ht="12.75">
      <c r="A22" s="16" t="s">
        <v>55</v>
      </c>
    </row>
    <row r="23" ht="12.75">
      <c r="A23" s="16" t="s">
        <v>56</v>
      </c>
    </row>
    <row r="25" ht="12.75">
      <c r="A25" s="16" t="s">
        <v>57</v>
      </c>
    </row>
    <row r="27" ht="12.75">
      <c r="A27" s="16" t="s">
        <v>58</v>
      </c>
    </row>
    <row r="28" ht="12.75">
      <c r="A28" s="16" t="s">
        <v>59</v>
      </c>
    </row>
    <row r="30" ht="12.75">
      <c r="A30" s="16" t="s">
        <v>60</v>
      </c>
    </row>
    <row r="33" ht="18">
      <c r="A33" s="19" t="s">
        <v>61</v>
      </c>
    </row>
    <row r="36" spans="1:8" ht="12.75">
      <c r="A36" s="65" t="s">
        <v>62</v>
      </c>
      <c r="B36" s="65"/>
      <c r="C36" s="65"/>
      <c r="D36" s="65"/>
      <c r="E36" s="65"/>
      <c r="F36" s="65"/>
      <c r="G36" s="66" t="s">
        <v>63</v>
      </c>
      <c r="H36" s="16" t="s">
        <v>64</v>
      </c>
    </row>
    <row r="37" spans="7:8" ht="12.75">
      <c r="G37" s="66"/>
      <c r="H37" s="16" t="s">
        <v>65</v>
      </c>
    </row>
    <row r="38" spans="1:8" ht="12.75">
      <c r="A38" s="65" t="s">
        <v>66</v>
      </c>
      <c r="B38" s="65"/>
      <c r="C38" s="65"/>
      <c r="D38" s="65"/>
      <c r="E38" s="65"/>
      <c r="F38" s="65"/>
      <c r="G38" s="66" t="s">
        <v>63</v>
      </c>
      <c r="H38" s="16" t="s">
        <v>67</v>
      </c>
    </row>
    <row r="39" ht="12.75">
      <c r="H39" s="16" t="s">
        <v>68</v>
      </c>
    </row>
    <row r="41" spans="1:3" ht="12.75">
      <c r="A41" s="20" t="s">
        <v>69</v>
      </c>
      <c r="C41" s="16" t="s">
        <v>70</v>
      </c>
    </row>
    <row r="42" ht="12.75">
      <c r="C42" s="16" t="s">
        <v>71</v>
      </c>
    </row>
    <row r="45" spans="1:5" ht="12.75">
      <c r="A45" s="61" t="s">
        <v>72</v>
      </c>
      <c r="B45" s="61"/>
      <c r="C45" s="61"/>
      <c r="E45" s="16" t="s">
        <v>73</v>
      </c>
    </row>
    <row r="46" ht="12.75">
      <c r="E46" s="16" t="s">
        <v>74</v>
      </c>
    </row>
    <row r="47" ht="12.75">
      <c r="E47" s="16" t="s">
        <v>75</v>
      </c>
    </row>
    <row r="48" ht="12.75">
      <c r="E48" s="16" t="s">
        <v>76</v>
      </c>
    </row>
    <row r="50" spans="1:14" ht="12.75">
      <c r="A50" s="62" t="s">
        <v>92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7" spans="1:12" ht="18">
      <c r="A57" s="21" t="s">
        <v>77</v>
      </c>
      <c r="B57" s="21"/>
      <c r="C57" s="21"/>
      <c r="D57" s="21"/>
      <c r="E57" s="22"/>
      <c r="F57" s="22"/>
      <c r="G57" s="23"/>
      <c r="H57" s="23"/>
      <c r="I57" s="23"/>
      <c r="J57" s="23"/>
      <c r="K57" s="23"/>
      <c r="L57" s="23"/>
    </row>
    <row r="58" spans="1:12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.75">
      <c r="A59" s="24" t="s">
        <v>78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 t="s">
        <v>79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4" t="s">
        <v>80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4" t="s">
        <v>81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4" t="s">
        <v>82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4" t="s">
        <v>83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4" t="s">
        <v>84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4" t="s">
        <v>90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4" t="s">
        <v>85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4" t="s">
        <v>86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5" t="s">
        <v>87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4" t="s">
        <v>88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4" t="s">
        <v>89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</sheetData>
  <sheetProtection/>
  <mergeCells count="7">
    <mergeCell ref="A45:C45"/>
    <mergeCell ref="A50:N54"/>
    <mergeCell ref="A1:N2"/>
    <mergeCell ref="A3:N3"/>
    <mergeCell ref="A36:F36"/>
    <mergeCell ref="G36:G38"/>
    <mergeCell ref="A38:F38"/>
  </mergeCells>
  <hyperlinks>
    <hyperlink ref="A3" r:id="rId1" display="DOPO LA COMPILAZIONE INVIARE LA E-MAIL A scuola@cislverona.it"/>
  </hyperlinks>
  <printOptions/>
  <pageMargins left="0.19652777777777777" right="0.19652777777777777" top="0.2951388888888889" bottom="0.295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zuanilaura</cp:lastModifiedBy>
  <cp:lastPrinted>2006-12-06T11:02:50Z</cp:lastPrinted>
  <dcterms:created xsi:type="dcterms:W3CDTF">2006-11-28T20:48:58Z</dcterms:created>
  <dcterms:modified xsi:type="dcterms:W3CDTF">2012-03-05T23:02:07Z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