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20" windowWidth="14775" windowHeight="9240" firstSheet="1" activeTab="1"/>
  </bookViews>
  <sheets>
    <sheet name="primaria" sheetId="1" r:id="rId1"/>
    <sheet name="infanzia" sheetId="2" r:id="rId2"/>
    <sheet name="Foglio3" sheetId="3" r:id="rId3"/>
  </sheets>
  <definedNames>
    <definedName name="_xlnm.Print_Area" localSheetId="1">'infanzia'!$A$1:$Z$63</definedName>
    <definedName name="_xlnm.Print_Area" localSheetId="0">'primaria'!$A$1:$AQ$92</definedName>
    <definedName name="_xlnm.Print_Titles" localSheetId="1">'infanzia'!$3:$4</definedName>
  </definedNames>
  <calcPr fullCalcOnLoad="1"/>
</workbook>
</file>

<file path=xl/sharedStrings.xml><?xml version="1.0" encoding="utf-8"?>
<sst xmlns="http://schemas.openxmlformats.org/spreadsheetml/2006/main" count="260" uniqueCount="202">
  <si>
    <t>EDUCANDATO "Agli Angeli "</t>
  </si>
  <si>
    <t>IC BUSSOLENGO</t>
  </si>
  <si>
    <t>IC SONA</t>
  </si>
  <si>
    <t>IC GREZZANA</t>
  </si>
  <si>
    <t>IC RONCO ALL'ADIGE</t>
  </si>
  <si>
    <t>IC S.GIOVANNI ILARIONE</t>
  </si>
  <si>
    <t>IC MONTECCHIA</t>
  </si>
  <si>
    <t xml:space="preserve">IC FUMANE </t>
  </si>
  <si>
    <t>IC CAVAION</t>
  </si>
  <si>
    <t>IC BARDOLINO</t>
  </si>
  <si>
    <t>IC PESCHIERA</t>
  </si>
  <si>
    <t>IC CASTELNUOVO</t>
  </si>
  <si>
    <t>IC S.MARTINO B.A.</t>
  </si>
  <si>
    <t>IC MALCESINE</t>
  </si>
  <si>
    <t>IC MINERBE</t>
  </si>
  <si>
    <t>IC OPPEANO</t>
  </si>
  <si>
    <t>IC MONTEFORTE</t>
  </si>
  <si>
    <t>IC BOSCO CHIESANUOVA</t>
  </si>
  <si>
    <t>IC VILLABARTOLOMEA</t>
  </si>
  <si>
    <t>IC GARDA</t>
  </si>
  <si>
    <t>IC N. 10 BORGO ROMA EST</t>
  </si>
  <si>
    <t>IC CALDIERO</t>
  </si>
  <si>
    <t>IC SOMMACAMPAGNA</t>
  </si>
  <si>
    <t>IC CEREA</t>
  </si>
  <si>
    <t>IC CASALEONE</t>
  </si>
  <si>
    <t>IC NOGARA</t>
  </si>
  <si>
    <t>IC BADIA CALAVENA</t>
  </si>
  <si>
    <t>IC CASTELDAZZANO</t>
  </si>
  <si>
    <t>IC TREGNAGO</t>
  </si>
  <si>
    <t>IC SOAVE</t>
  </si>
  <si>
    <t>IC ISOLA DELLA SCALA</t>
  </si>
  <si>
    <t>IC CAPRINO VERONESE</t>
  </si>
  <si>
    <t>IC NEGRAR</t>
  </si>
  <si>
    <t>IC VALEGGIO s/M</t>
  </si>
  <si>
    <t>IC POVEGLIANO</t>
  </si>
  <si>
    <t>IC S.PIETRO INCARIANO</t>
  </si>
  <si>
    <t>IC COLOGNOLA AI COLLI</t>
  </si>
  <si>
    <t>IC SALIZZOLE</t>
  </si>
  <si>
    <t>IC BOVOLONE</t>
  </si>
  <si>
    <t>IC N. 1 BORGO MILANO</t>
  </si>
  <si>
    <t>IC N. 2 SAVAL - PARONA</t>
  </si>
  <si>
    <t>IC N. 4 PONTE CRENCANO</t>
  </si>
  <si>
    <t>IC N. 5 SANTA LUCIA</t>
  </si>
  <si>
    <t>IC N. 7 STADIO</t>
  </si>
  <si>
    <t>IC N. 8 CENTRO STORICO</t>
  </si>
  <si>
    <t>IC N. 9 VALDONEGA</t>
  </si>
  <si>
    <t>IC N. 11 BORGO ROMA OVEST</t>
  </si>
  <si>
    <t>IC N. 12 GOLOSINE</t>
  </si>
  <si>
    <t>IC N. 21 MADONNA DI CAMPAGNA</t>
  </si>
  <si>
    <t>IC N. 15 BORGO VENEZIA</t>
  </si>
  <si>
    <t>IC N. 3 S.BERNARDINO E B.go TN</t>
  </si>
  <si>
    <t>IC LAVAGNO</t>
  </si>
  <si>
    <t>IC VILLAFRANCA</t>
  </si>
  <si>
    <t>IC SANGUINETTO</t>
  </si>
  <si>
    <t>IC N. 16 VALPANTENA</t>
  </si>
  <si>
    <t>IC N. 6 CHIEVO BASSONA</t>
  </si>
  <si>
    <t xml:space="preserve">IC ZEVIO </t>
  </si>
  <si>
    <t>COD</t>
  </si>
  <si>
    <t>IC DOLCE' PERI</t>
  </si>
  <si>
    <t>IC SONA LUGAGNANO</t>
  </si>
  <si>
    <t>IC SANT'AMBROGIO V/P</t>
  </si>
  <si>
    <t>IC VILLAFRANCA DOSSOBUONO</t>
  </si>
  <si>
    <t>IC N. 13 CADIDAVID "PRIMO LEVI"</t>
  </si>
  <si>
    <t xml:space="preserve">IC N. 22 BUTTAPIETRA  </t>
  </si>
  <si>
    <t>docenti titolari</t>
  </si>
  <si>
    <t>Posti sostegno O.D.</t>
  </si>
  <si>
    <t>docenti titolari sostegno</t>
  </si>
  <si>
    <t>Docenti titolari Lingua</t>
  </si>
  <si>
    <t>CTP VILLAFRANCA</t>
  </si>
  <si>
    <t>ASSENZE INTERO ANNO</t>
  </si>
  <si>
    <t>sostegno incremento O.F 30/06</t>
  </si>
  <si>
    <t>posti sostegno disponibili al 31/08</t>
  </si>
  <si>
    <t>posti comuni disponibili  al 31/08</t>
  </si>
  <si>
    <t>SEDI PER RUOLO AA</t>
  </si>
  <si>
    <t>Posti di sostegno disponibili</t>
  </si>
  <si>
    <t>posti di sostegno intero</t>
  </si>
  <si>
    <t>spezzoni orari Pt comuni</t>
  </si>
  <si>
    <t>Posti comuni interi PT</t>
  </si>
  <si>
    <t>CTP BUSSOLENGO</t>
  </si>
  <si>
    <t>spez. Ore di  lingua da PT</t>
  </si>
  <si>
    <t>SPEZZ. SOSTEGNO  pt</t>
  </si>
  <si>
    <t>posti comuni disponibili per ruolo</t>
  </si>
  <si>
    <t>assenze intero anno sostegno</t>
  </si>
  <si>
    <t>Utilizzazioni</t>
  </si>
  <si>
    <t>Nomine in ruolo</t>
  </si>
  <si>
    <t>Posti liberi sostegno da assegnare ruolo</t>
  </si>
  <si>
    <t>spezzoni orario</t>
  </si>
  <si>
    <t>nomine in ruolo</t>
  </si>
  <si>
    <t>ruolo lingua</t>
  </si>
  <si>
    <t>Supplenze 31/08</t>
  </si>
  <si>
    <t>supplenze 30/06</t>
  </si>
  <si>
    <t>CTP S. GIOVANNI LUPATOTO</t>
  </si>
  <si>
    <t>Incrementi posti di lingua  O.F.</t>
  </si>
  <si>
    <t>Utilizzazioni ed ass. provvisorie</t>
  </si>
  <si>
    <t>Assenze intero anno Lingua al 30/06</t>
  </si>
  <si>
    <t>spezzoni orari al 30/06</t>
  </si>
  <si>
    <t>posti lingua da assegnare  fino al 31/8/08</t>
  </si>
  <si>
    <t>Posti lingua  fino al 30/06</t>
  </si>
  <si>
    <t>Assegnazioni prov ed utilizzazioni posto comune</t>
  </si>
  <si>
    <t>Assegnazioni prov ed utilizzazioni posto sostegno</t>
  </si>
  <si>
    <t>Nomine in ruolo effettuate comune</t>
  </si>
  <si>
    <t>nomine in ruolo posto sostegno</t>
  </si>
  <si>
    <t xml:space="preserve">assenze intero anno comune </t>
  </si>
  <si>
    <t xml:space="preserve">spezzoni assenze intero anno comune </t>
  </si>
  <si>
    <t>Incrementi organico comune</t>
  </si>
  <si>
    <t>CTP LEGNAGO</t>
  </si>
  <si>
    <t>CTP MALCESINE</t>
  </si>
  <si>
    <t>IC COLOGNA VENETA</t>
  </si>
  <si>
    <t>IC VERONELLA</t>
  </si>
  <si>
    <t>CTP S. BONIFACIO I° Circolo</t>
  </si>
  <si>
    <t>CTP CARDUCCI - BORGO VENEZIA 15</t>
  </si>
  <si>
    <t>CTP BORGO ROMA OVEST IC 11</t>
  </si>
  <si>
    <t>CTP VERONETTA/PORTO IC 18</t>
  </si>
  <si>
    <t>CTP S. BERNARDINO B.GO TRENTO IC 3</t>
  </si>
  <si>
    <t>Docenti titolari sostegno</t>
  </si>
  <si>
    <t>Posti per immissioni in ruolo posto comune</t>
  </si>
  <si>
    <t>Posti per immissioni in ruolo posto sostegno</t>
  </si>
  <si>
    <t>Posti disponibili ruolo Lingua</t>
  </si>
  <si>
    <t>scavalchi di cui</t>
  </si>
  <si>
    <t>scuole a scavalco di cui</t>
  </si>
  <si>
    <t>passaggi di qualifica  x sc. Media</t>
  </si>
  <si>
    <t>posti  da passaggi   x sc. Media</t>
  </si>
  <si>
    <t>spezzoni orario od</t>
  </si>
  <si>
    <t>Spezzoni  orari lingua o.d.</t>
  </si>
  <si>
    <t>posti per nomine fino al 31/08/10</t>
  </si>
  <si>
    <t>posti per nomine fino al 30/06/10</t>
  </si>
  <si>
    <t>Posti disponibili per supplenze fino al 31/08</t>
  </si>
  <si>
    <t>Posti disponibili per supplenze fino al 30/06</t>
  </si>
  <si>
    <t>IC VIGASIO</t>
  </si>
  <si>
    <t>IC MOZZECANE</t>
  </si>
  <si>
    <t>IC LEGNAGO I</t>
  </si>
  <si>
    <t>IC LEGNAGO II</t>
  </si>
  <si>
    <t>IC S.BONIFACIO I</t>
  </si>
  <si>
    <t>IC S.BONIFACIO II</t>
  </si>
  <si>
    <t>IC PESCANTINA I</t>
  </si>
  <si>
    <t>IC PESCANTINA II</t>
  </si>
  <si>
    <t>O.D. 2012/13</t>
  </si>
  <si>
    <t>O.D.2012/13</t>
  </si>
  <si>
    <t>8AB</t>
  </si>
  <si>
    <t>8AA</t>
  </si>
  <si>
    <t>8AC</t>
  </si>
  <si>
    <t>8AD</t>
  </si>
  <si>
    <t>TOTALE POSTI O.D.2012/13</t>
  </si>
  <si>
    <t>IC SAN MARTINO B/A</t>
  </si>
  <si>
    <t>IC LEGNAGO 2</t>
  </si>
  <si>
    <t>IC LEGNAGO 1</t>
  </si>
  <si>
    <t>IC S.GIOVANNI LUP. II</t>
  </si>
  <si>
    <t>IC N. 14 SAN MASSIMO</t>
  </si>
  <si>
    <t>IC N. 17 MONTORIO</t>
  </si>
  <si>
    <t>IC N. 18 VERONETTA E PORTO</t>
  </si>
  <si>
    <t>IC N. 19 SANTA CROCE</t>
  </si>
  <si>
    <t>IC N. 20 S.MICHELE</t>
  </si>
  <si>
    <t>IC S.GIOVANNI LUP. I</t>
  </si>
  <si>
    <t>IC SAN BONIFACIO I</t>
  </si>
  <si>
    <t>IC SAN GIOVANNI LUPATOTO I</t>
  </si>
  <si>
    <t>IC SAN GIOVANNI ILARIONE</t>
  </si>
  <si>
    <t>IC SAN PIETRO INCARIANO</t>
  </si>
  <si>
    <t>supplenze al 31/8</t>
  </si>
  <si>
    <t>supplenze al 30/6</t>
  </si>
  <si>
    <t>posti lingua  OD</t>
  </si>
  <si>
    <t>posti inglese disponibili al 31/08</t>
  </si>
  <si>
    <t>POSTI NUOVE SEZIONI AL 30/6</t>
  </si>
  <si>
    <t>Posti interi da somma di Pt e/o Semies.Vicario</t>
  </si>
  <si>
    <t>POSTI COMUNI</t>
  </si>
  <si>
    <t>POSTI DISPONIBILI al 31/8</t>
  </si>
  <si>
    <t>spezzoni orari da P.Time            ORE</t>
  </si>
  <si>
    <t>POSTI DI SOSTEGNO</t>
  </si>
  <si>
    <t>POSTI ORGANICO DI FATTO</t>
  </si>
  <si>
    <t>ANNO SCOLASTICO 2012/2013</t>
  </si>
  <si>
    <t>IC Sant'ambrogio</t>
  </si>
  <si>
    <t>IC Grezzana</t>
  </si>
  <si>
    <t>IC Legnago 2</t>
  </si>
  <si>
    <t>IC Veronella</t>
  </si>
  <si>
    <t>IC S.Giovanni ilarione</t>
  </si>
  <si>
    <t>IC Castel d'azzano</t>
  </si>
  <si>
    <t>IC Nogara</t>
  </si>
  <si>
    <t>IC Cerea</t>
  </si>
  <si>
    <t>IC Isola della scala</t>
  </si>
  <si>
    <t>IC Pescantina 2</t>
  </si>
  <si>
    <t>IC Pescantina 1</t>
  </si>
  <si>
    <t>IC Sanguinetto</t>
  </si>
  <si>
    <t>IC Colognola ai colli</t>
  </si>
  <si>
    <t>IC 20 S.Michele</t>
  </si>
  <si>
    <t>IC Salizzole</t>
  </si>
  <si>
    <t>IC Caprino</t>
  </si>
  <si>
    <t>IC Tregnago</t>
  </si>
  <si>
    <t>IC Lugagnano</t>
  </si>
  <si>
    <t>IC Sona</t>
  </si>
  <si>
    <t>IC Soave</t>
  </si>
  <si>
    <t>IC Villafranca</t>
  </si>
  <si>
    <t>IC Cologna veneta</t>
  </si>
  <si>
    <t>IC Valeggio</t>
  </si>
  <si>
    <t>IC 7 Stadio</t>
  </si>
  <si>
    <t>IC 4 Ponte Crencano</t>
  </si>
  <si>
    <t>IC 14 S. Massimo</t>
  </si>
  <si>
    <t>IC 22 Buttapietra</t>
  </si>
  <si>
    <t>IC 11 Borgo roma ovest</t>
  </si>
  <si>
    <t>IC S. Martino B.A.</t>
  </si>
  <si>
    <t>IC 12 Golosine</t>
  </si>
  <si>
    <t xml:space="preserve">spezzoni orari a scavalco                       con                                                   </t>
  </si>
  <si>
    <t>TOTALI</t>
  </si>
  <si>
    <t>SCUOLA INFANZIA - POSTI DISPONIBILI DOPO I TRASFERIMENTI PER UTILIZZAZIONI - ASS. PROVVISORIE - RUOLO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</si>
</sst>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.0_-;\-* #,##0.0_-;_-* &quot;-&quot;?_-;_-@_-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1" fontId="0" fillId="0" borderId="0" xfId="0" applyAlignment="1">
      <alignment/>
    </xf>
    <xf numFmtId="1" fontId="2" fillId="0" borderId="1" xfId="0" applyFont="1" applyBorder="1" applyAlignment="1">
      <alignment/>
    </xf>
    <xf numFmtId="1" fontId="0" fillId="0" borderId="1" xfId="0" applyBorder="1" applyAlignment="1">
      <alignment/>
    </xf>
    <xf numFmtId="1" fontId="2" fillId="0" borderId="1" xfId="0" applyFont="1" applyFill="1" applyBorder="1" applyAlignment="1">
      <alignment/>
    </xf>
    <xf numFmtId="1" fontId="0" fillId="2" borderId="0" xfId="0" applyFill="1" applyAlignment="1">
      <alignment/>
    </xf>
    <xf numFmtId="1" fontId="2" fillId="0" borderId="0" xfId="0" applyFont="1" applyAlignment="1">
      <alignment/>
    </xf>
    <xf numFmtId="1" fontId="0" fillId="0" borderId="0" xfId="0" applyFont="1" applyAlignment="1">
      <alignment/>
    </xf>
    <xf numFmtId="1" fontId="0" fillId="0" borderId="0" xfId="0" applyBorder="1" applyAlignment="1">
      <alignment/>
    </xf>
    <xf numFmtId="1" fontId="2" fillId="0" borderId="0" xfId="0" applyFont="1" applyBorder="1" applyAlignment="1">
      <alignment/>
    </xf>
    <xf numFmtId="1" fontId="0" fillId="0" borderId="1" xfId="0" applyFill="1" applyBorder="1" applyAlignment="1">
      <alignment horizontal="center"/>
    </xf>
    <xf numFmtId="1" fontId="2" fillId="0" borderId="1" xfId="0" applyFont="1" applyFill="1" applyBorder="1" applyAlignment="1">
      <alignment horizontal="center"/>
    </xf>
    <xf numFmtId="1" fontId="0" fillId="0" borderId="0" xfId="0" applyFill="1" applyBorder="1" applyAlignment="1">
      <alignment/>
    </xf>
    <xf numFmtId="1" fontId="0" fillId="0" borderId="0" xfId="0" applyFill="1" applyAlignment="1">
      <alignment/>
    </xf>
    <xf numFmtId="1" fontId="0" fillId="0" borderId="1" xfId="0" applyFill="1" applyBorder="1" applyAlignment="1">
      <alignment/>
    </xf>
    <xf numFmtId="1" fontId="2" fillId="3" borderId="0" xfId="0" applyFont="1" applyFill="1" applyBorder="1" applyAlignment="1">
      <alignment/>
    </xf>
    <xf numFmtId="1" fontId="0" fillId="3" borderId="0" xfId="0" applyFill="1" applyBorder="1" applyAlignment="1">
      <alignment/>
    </xf>
    <xf numFmtId="1" fontId="0" fillId="3" borderId="0" xfId="0" applyFill="1" applyAlignment="1">
      <alignment/>
    </xf>
    <xf numFmtId="1" fontId="3" fillId="0" borderId="1" xfId="0" applyFont="1" applyFill="1" applyBorder="1" applyAlignment="1">
      <alignment horizontal="center" vertical="center" wrapText="1"/>
    </xf>
    <xf numFmtId="1" fontId="2" fillId="0" borderId="1" xfId="0" applyFont="1" applyFill="1" applyBorder="1" applyAlignment="1">
      <alignment horizontal="center" vertical="center" wrapText="1"/>
    </xf>
    <xf numFmtId="1" fontId="2" fillId="0" borderId="0" xfId="0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0" fillId="0" borderId="0" xfId="0" applyAlignment="1">
      <alignment horizontal="center"/>
    </xf>
    <xf numFmtId="165" fontId="2" fillId="3" borderId="0" xfId="0" applyNumberFormat="1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" fontId="0" fillId="0" borderId="0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6" fontId="0" fillId="0" borderId="1" xfId="0" applyNumberFormat="1" applyFill="1" applyBorder="1" applyAlignment="1">
      <alignment horizontal="center"/>
    </xf>
    <xf numFmtId="1" fontId="2" fillId="0" borderId="0" xfId="0" applyFont="1" applyAlignment="1">
      <alignment horizontal="center"/>
    </xf>
    <xf numFmtId="1" fontId="2" fillId="0" borderId="0" xfId="0" applyFont="1" applyFill="1" applyBorder="1" applyAlignment="1">
      <alignment horizontal="center"/>
    </xf>
    <xf numFmtId="1" fontId="0" fillId="0" borderId="0" xfId="0" applyFill="1" applyBorder="1" applyAlignment="1">
      <alignment horizontal="center"/>
    </xf>
    <xf numFmtId="1" fontId="0" fillId="0" borderId="0" xfId="0" applyFill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" fontId="2" fillId="0" borderId="1" xfId="0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Font="1" applyFill="1" applyBorder="1" applyAlignment="1">
      <alignment horizontal="center" vertical="center" wrapText="1"/>
    </xf>
    <xf numFmtId="1" fontId="0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6" fontId="2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/>
    </xf>
    <xf numFmtId="1" fontId="2" fillId="4" borderId="0" xfId="0" applyFont="1" applyFill="1" applyBorder="1" applyAlignment="1">
      <alignment horizontal="center"/>
    </xf>
    <xf numFmtId="1" fontId="0" fillId="4" borderId="0" xfId="0" applyFill="1" applyBorder="1" applyAlignment="1">
      <alignment horizontal="center"/>
    </xf>
    <xf numFmtId="1" fontId="0" fillId="4" borderId="0" xfId="0" applyFill="1" applyAlignment="1">
      <alignment horizontal="center"/>
    </xf>
    <xf numFmtId="1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43" fontId="2" fillId="5" borderId="1" xfId="0" applyNumberFormat="1" applyFont="1" applyFill="1" applyBorder="1" applyAlignment="1">
      <alignment horizontal="center" vertical="center" wrapText="1"/>
    </xf>
    <xf numFmtId="43" fontId="2" fillId="5" borderId="1" xfId="0" applyNumberFormat="1" applyFont="1" applyFill="1" applyBorder="1" applyAlignment="1">
      <alignment horizontal="center"/>
    </xf>
    <xf numFmtId="43" fontId="0" fillId="5" borderId="1" xfId="0" applyNumberFormat="1" applyFont="1" applyFill="1" applyBorder="1" applyAlignment="1">
      <alignment horizontal="center"/>
    </xf>
    <xf numFmtId="43" fontId="2" fillId="5" borderId="1" xfId="0" applyNumberFormat="1" applyFont="1" applyFill="1" applyBorder="1" applyAlignment="1">
      <alignment horizontal="center" wrapText="1"/>
    </xf>
    <xf numFmtId="43" fontId="2" fillId="5" borderId="0" xfId="0" applyNumberFormat="1" applyFont="1" applyFill="1" applyBorder="1" applyAlignment="1">
      <alignment/>
    </xf>
    <xf numFmtId="43" fontId="2" fillId="5" borderId="0" xfId="0" applyNumberFormat="1" applyFont="1" applyFill="1" applyAlignment="1">
      <alignment/>
    </xf>
    <xf numFmtId="2" fontId="2" fillId="0" borderId="1" xfId="0" applyNumberFormat="1" applyFont="1" applyFill="1" applyBorder="1" applyAlignment="1">
      <alignment horizontal="center"/>
    </xf>
    <xf numFmtId="1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2" fontId="0" fillId="0" borderId="1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3" borderId="0" xfId="0" applyNumberForma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1" fontId="2" fillId="6" borderId="1" xfId="0" applyFont="1" applyFill="1" applyBorder="1" applyAlignment="1">
      <alignment horizontal="center" vertical="center" wrapText="1"/>
    </xf>
    <xf numFmtId="1" fontId="0" fillId="4" borderId="0" xfId="0" applyFill="1" applyAlignment="1">
      <alignment/>
    </xf>
    <xf numFmtId="1" fontId="2" fillId="7" borderId="1" xfId="0" applyFont="1" applyFill="1" applyBorder="1" applyAlignment="1">
      <alignment horizontal="center" vertical="center" wrapText="1"/>
    </xf>
    <xf numFmtId="1" fontId="0" fillId="7" borderId="1" xfId="0" applyFill="1" applyBorder="1" applyAlignment="1">
      <alignment horizontal="center"/>
    </xf>
    <xf numFmtId="1" fontId="2" fillId="7" borderId="1" xfId="0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1" fontId="2" fillId="7" borderId="0" xfId="0" applyFont="1" applyFill="1" applyBorder="1" applyAlignment="1">
      <alignment/>
    </xf>
    <xf numFmtId="1" fontId="0" fillId="7" borderId="0" xfId="0" applyFill="1" applyBorder="1" applyAlignment="1">
      <alignment/>
    </xf>
    <xf numFmtId="1" fontId="0" fillId="7" borderId="0" xfId="0" applyFill="1" applyAlignment="1">
      <alignment/>
    </xf>
    <xf numFmtId="165" fontId="2" fillId="8" borderId="1" xfId="0" applyNumberFormat="1" applyFont="1" applyFill="1" applyBorder="1" applyAlignment="1">
      <alignment horizontal="center" vertical="center" wrapText="1"/>
    </xf>
    <xf numFmtId="165" fontId="0" fillId="8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/>
    </xf>
    <xf numFmtId="4" fontId="2" fillId="8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>
      <alignment/>
    </xf>
    <xf numFmtId="3" fontId="2" fillId="8" borderId="1" xfId="0" applyNumberFormat="1" applyFont="1" applyFill="1" applyBorder="1" applyAlignment="1">
      <alignment horizontal="center"/>
    </xf>
    <xf numFmtId="165" fontId="2" fillId="8" borderId="0" xfId="0" applyNumberFormat="1" applyFont="1" applyFill="1" applyBorder="1" applyAlignment="1">
      <alignment/>
    </xf>
    <xf numFmtId="165" fontId="2" fillId="8" borderId="0" xfId="0" applyNumberFormat="1" applyFont="1" applyFill="1" applyBorder="1" applyAlignment="1">
      <alignment/>
    </xf>
    <xf numFmtId="165" fontId="2" fillId="7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5" fontId="0" fillId="8" borderId="0" xfId="0" applyNumberFormat="1" applyFill="1" applyBorder="1" applyAlignment="1">
      <alignment/>
    </xf>
    <xf numFmtId="165" fontId="0" fillId="8" borderId="0" xfId="0" applyNumberFormat="1" applyFill="1" applyAlignment="1">
      <alignment/>
    </xf>
    <xf numFmtId="1" fontId="2" fillId="8" borderId="1" xfId="0" applyFont="1" applyFill="1" applyBorder="1" applyAlignment="1">
      <alignment horizontal="center" vertical="center" wrapText="1"/>
    </xf>
    <xf numFmtId="1" fontId="0" fillId="8" borderId="1" xfId="0" applyFill="1" applyBorder="1" applyAlignment="1">
      <alignment horizontal="center"/>
    </xf>
    <xf numFmtId="1" fontId="2" fillId="8" borderId="1" xfId="0" applyFont="1" applyFill="1" applyBorder="1" applyAlignment="1">
      <alignment horizontal="center"/>
    </xf>
    <xf numFmtId="1" fontId="2" fillId="8" borderId="0" xfId="0" applyFont="1" applyFill="1" applyBorder="1" applyAlignment="1">
      <alignment horizontal="center"/>
    </xf>
    <xf numFmtId="1" fontId="0" fillId="8" borderId="0" xfId="0" applyFill="1" applyBorder="1" applyAlignment="1">
      <alignment horizontal="center"/>
    </xf>
    <xf numFmtId="1" fontId="0" fillId="8" borderId="0" xfId="0" applyFill="1" applyAlignment="1">
      <alignment horizontal="center"/>
    </xf>
    <xf numFmtId="1" fontId="2" fillId="9" borderId="1" xfId="0" applyFont="1" applyFill="1" applyBorder="1" applyAlignment="1">
      <alignment horizontal="center" vertical="center" wrapText="1"/>
    </xf>
    <xf numFmtId="1" fontId="0" fillId="9" borderId="1" xfId="0" applyFill="1" applyBorder="1" applyAlignment="1">
      <alignment horizontal="center"/>
    </xf>
    <xf numFmtId="1" fontId="2" fillId="9" borderId="1" xfId="0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 vertical="center" wrapText="1"/>
    </xf>
    <xf numFmtId="1" fontId="4" fillId="0" borderId="1" xfId="0" applyFont="1" applyFill="1" applyBorder="1" applyAlignment="1">
      <alignment horizontal="center"/>
    </xf>
    <xf numFmtId="1" fontId="3" fillId="0" borderId="1" xfId="0" applyFont="1" applyFill="1" applyBorder="1" applyAlignment="1">
      <alignment/>
    </xf>
    <xf numFmtId="1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" fontId="4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3" fillId="0" borderId="3" xfId="0" applyFont="1" applyFill="1" applyBorder="1" applyAlignment="1">
      <alignment horizontal="center" vertical="center" wrapText="1"/>
    </xf>
    <xf numFmtId="1" fontId="0" fillId="2" borderId="1" xfId="0" applyFill="1" applyBorder="1" applyAlignment="1">
      <alignment horizontal="center"/>
    </xf>
    <xf numFmtId="1" fontId="3" fillId="0" borderId="4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" fontId="2" fillId="0" borderId="5" xfId="0" applyFont="1" applyFill="1" applyBorder="1" applyAlignment="1">
      <alignment horizontal="center" vertical="center" wrapText="1"/>
    </xf>
    <xf numFmtId="1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" fontId="7" fillId="2" borderId="6" xfId="0" applyFont="1" applyFill="1" applyBorder="1" applyAlignment="1">
      <alignment horizontal="center" vertical="center" wrapText="1"/>
    </xf>
    <xf numFmtId="1" fontId="8" fillId="0" borderId="7" xfId="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" fontId="5" fillId="2" borderId="8" xfId="0" applyFont="1" applyFill="1" applyBorder="1" applyAlignment="1">
      <alignment horizontal="center" vertical="center" wrapText="1"/>
    </xf>
    <xf numFmtId="1" fontId="6" fillId="0" borderId="8" xfId="0" applyFont="1" applyBorder="1" applyAlignment="1">
      <alignment horizontal="center" vertical="center" wrapText="1"/>
    </xf>
    <xf numFmtId="1" fontId="6" fillId="0" borderId="9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" fontId="2" fillId="0" borderId="13" xfId="0" applyFont="1" applyBorder="1" applyAlignment="1">
      <alignment horizontal="center" vertical="center"/>
    </xf>
    <xf numFmtId="1" fontId="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13"/>
  <sheetViews>
    <sheetView workbookViewId="0" topLeftCell="A2909">
      <pane xSplit="4485" ySplit="1530" topLeftCell="A1" activePane="bottomRight" state="split"/>
      <selection pane="topLeft" activeCell="B1" sqref="B1"/>
      <selection pane="topRight" activeCell="AH2912" sqref="AH2912"/>
      <selection pane="bottomLeft" activeCell="A5" sqref="A5:IV5"/>
      <selection pane="bottomRight" activeCell="AN40" sqref="AN40"/>
    </sheetView>
  </sheetViews>
  <sheetFormatPr defaultColWidth="9.140625" defaultRowHeight="12.75"/>
  <cols>
    <col min="1" max="1" width="6.7109375" style="0" customWidth="1"/>
    <col min="2" max="2" width="32.28125" style="12" bestFit="1" customWidth="1"/>
    <col min="3" max="3" width="11.7109375" style="21" customWidth="1"/>
    <col min="4" max="8" width="11.7109375" style="0" customWidth="1"/>
    <col min="9" max="9" width="12.00390625" style="30" customWidth="1"/>
    <col min="10" max="10" width="12.00390625" style="67" customWidth="1"/>
    <col min="11" max="11" width="10.7109375" style="94" customWidth="1"/>
    <col min="12" max="14" width="10.7109375" style="5" customWidth="1"/>
    <col min="15" max="15" width="10.7109375" style="87" customWidth="1"/>
    <col min="16" max="16" width="10.7109375" style="5" customWidth="1"/>
    <col min="17" max="17" width="12.00390625" style="21" customWidth="1"/>
    <col min="18" max="19" width="11.7109375" style="16" customWidth="1"/>
    <col min="20" max="20" width="12.7109375" style="16" customWidth="1"/>
    <col min="21" max="21" width="11.7109375" style="24" customWidth="1"/>
    <col min="22" max="22" width="18.57421875" style="98" customWidth="1"/>
    <col min="23" max="23" width="7.7109375" style="24" customWidth="1"/>
    <col min="24" max="25" width="11.7109375" style="24" customWidth="1"/>
    <col min="26" max="26" width="11.28125" style="24" customWidth="1"/>
    <col min="27" max="27" width="11.7109375" style="24" customWidth="1"/>
    <col min="28" max="28" width="11.7109375" style="45" customWidth="1"/>
    <col min="29" max="30" width="9.140625" style="42" customWidth="1"/>
    <col min="31" max="32" width="11.7109375" style="72" customWidth="1"/>
    <col min="33" max="34" width="11.7109375" style="40" customWidth="1"/>
    <col min="35" max="36" width="11.7109375" style="21" customWidth="1"/>
    <col min="37" max="37" width="11.7109375" style="40" customWidth="1"/>
    <col min="38" max="38" width="11.140625" style="30" customWidth="1"/>
    <col min="39" max="39" width="10.140625" style="19" customWidth="1"/>
    <col min="40" max="40" width="10.140625" style="28" customWidth="1"/>
    <col min="41" max="41" width="10.140625" style="19" customWidth="1"/>
    <col min="42" max="42" width="9.140625" style="37" customWidth="1"/>
    <col min="43" max="43" width="9.140625" style="92" customWidth="1"/>
  </cols>
  <sheetData>
    <row r="1" spans="1:43" ht="63.75">
      <c r="A1" s="18" t="s">
        <v>57</v>
      </c>
      <c r="B1" s="17" t="s">
        <v>136</v>
      </c>
      <c r="C1" s="18" t="s">
        <v>137</v>
      </c>
      <c r="D1" s="18" t="s">
        <v>64</v>
      </c>
      <c r="E1" s="18" t="s">
        <v>122</v>
      </c>
      <c r="F1" s="18" t="s">
        <v>121</v>
      </c>
      <c r="G1" s="73" t="s">
        <v>72</v>
      </c>
      <c r="H1" s="18" t="s">
        <v>77</v>
      </c>
      <c r="I1" s="51" t="s">
        <v>102</v>
      </c>
      <c r="J1" s="57" t="s">
        <v>103</v>
      </c>
      <c r="K1" s="103" t="s">
        <v>81</v>
      </c>
      <c r="L1" s="18" t="s">
        <v>93</v>
      </c>
      <c r="M1" s="73" t="s">
        <v>87</v>
      </c>
      <c r="N1" s="104" t="s">
        <v>89</v>
      </c>
      <c r="O1" s="82" t="s">
        <v>104</v>
      </c>
      <c r="P1" s="104" t="s">
        <v>90</v>
      </c>
      <c r="Q1" s="18" t="s">
        <v>76</v>
      </c>
      <c r="R1" s="106" t="s">
        <v>65</v>
      </c>
      <c r="S1" s="18" t="s">
        <v>66</v>
      </c>
      <c r="T1" s="106" t="s">
        <v>71</v>
      </c>
      <c r="U1" s="113" t="s">
        <v>70</v>
      </c>
      <c r="V1" s="113" t="s">
        <v>118</v>
      </c>
      <c r="W1" s="113" t="s">
        <v>83</v>
      </c>
      <c r="X1" s="113" t="s">
        <v>82</v>
      </c>
      <c r="Y1" s="50" t="s">
        <v>80</v>
      </c>
      <c r="Z1" s="121" t="s">
        <v>85</v>
      </c>
      <c r="AA1" s="50" t="s">
        <v>84</v>
      </c>
      <c r="AB1" s="122" t="s">
        <v>157</v>
      </c>
      <c r="AC1" s="123" t="s">
        <v>158</v>
      </c>
      <c r="AD1" s="51" t="s">
        <v>86</v>
      </c>
      <c r="AE1" s="132" t="s">
        <v>159</v>
      </c>
      <c r="AF1" s="126" t="s">
        <v>123</v>
      </c>
      <c r="AG1" s="18" t="s">
        <v>67</v>
      </c>
      <c r="AH1" s="106" t="s">
        <v>160</v>
      </c>
      <c r="AI1" s="52" t="s">
        <v>92</v>
      </c>
      <c r="AJ1" s="18" t="s">
        <v>93</v>
      </c>
      <c r="AK1" s="18" t="s">
        <v>94</v>
      </c>
      <c r="AL1" s="68" t="s">
        <v>79</v>
      </c>
      <c r="AM1" s="106" t="s">
        <v>96</v>
      </c>
      <c r="AN1" s="51" t="s">
        <v>97</v>
      </c>
      <c r="AO1" s="18" t="s">
        <v>95</v>
      </c>
      <c r="AP1" s="52" t="s">
        <v>88</v>
      </c>
      <c r="AQ1" s="136" t="s">
        <v>117</v>
      </c>
    </row>
    <row r="2" spans="1:43" s="12" customFormat="1" ht="12.75">
      <c r="A2" s="9">
        <v>66</v>
      </c>
      <c r="B2" s="3" t="s">
        <v>0</v>
      </c>
      <c r="C2" s="9">
        <v>18</v>
      </c>
      <c r="D2" s="9">
        <v>18</v>
      </c>
      <c r="E2" s="9">
        <v>18</v>
      </c>
      <c r="F2" s="9"/>
      <c r="G2" s="9">
        <f aca="true" t="shared" si="0" ref="G2:G33">C2-D2+F2</f>
        <v>0</v>
      </c>
      <c r="H2" s="9"/>
      <c r="I2" s="36"/>
      <c r="J2" s="48"/>
      <c r="K2" s="54">
        <f aca="true" t="shared" si="1" ref="K2:K33">G2+H2+I2-L2+O2</f>
        <v>0</v>
      </c>
      <c r="L2" s="46"/>
      <c r="M2" s="46"/>
      <c r="N2" s="46">
        <f aca="true" t="shared" si="2" ref="N2:N33">IF((G2-M2-L2)&gt;0,(G2-M2-L2),0)</f>
        <v>0</v>
      </c>
      <c r="O2" s="83"/>
      <c r="P2" s="46">
        <f aca="true" t="shared" si="3" ref="P2:P33">(G2+H2+I2+O2)-M2-N2-L2</f>
        <v>0</v>
      </c>
      <c r="Q2" s="9"/>
      <c r="R2" s="107">
        <v>2</v>
      </c>
      <c r="S2" s="9">
        <v>0</v>
      </c>
      <c r="T2" s="9">
        <f aca="true" t="shared" si="4" ref="T2:T33">R2-S2</f>
        <v>2</v>
      </c>
      <c r="U2" s="114"/>
      <c r="V2" s="115"/>
      <c r="W2" s="114"/>
      <c r="X2" s="114"/>
      <c r="Y2" s="47"/>
      <c r="Z2" s="47">
        <f aca="true" t="shared" si="5" ref="Z2:Z33">AB2+AC2</f>
        <v>2</v>
      </c>
      <c r="AA2" s="47"/>
      <c r="AB2" s="47">
        <f aca="true" t="shared" si="6" ref="AB2:AB33">IF((T2-W2-AA2)&gt;0,(T2-W2-AA2),0)</f>
        <v>2</v>
      </c>
      <c r="AC2" s="36">
        <f aca="true" t="shared" si="7" ref="AC2:AC33">T2+U2-W2+X2-AA2-AB2</f>
        <v>0</v>
      </c>
      <c r="AD2" s="36">
        <f aca="true" t="shared" si="8" ref="AD2:AD33">Y2</f>
        <v>0</v>
      </c>
      <c r="AE2" s="133">
        <v>0</v>
      </c>
      <c r="AF2" s="127"/>
      <c r="AG2" s="9">
        <v>0</v>
      </c>
      <c r="AH2" s="9">
        <f aca="true" t="shared" si="9" ref="AH2:AH33">AE2-AG2</f>
        <v>0</v>
      </c>
      <c r="AI2" s="49"/>
      <c r="AJ2" s="9"/>
      <c r="AK2" s="9"/>
      <c r="AL2" s="69"/>
      <c r="AM2" s="10">
        <f aca="true" t="shared" si="10" ref="AM2:AM33">IF((AH2-AJ2-AP2)&gt;0,(AH2-AJ2-AP2),0)</f>
        <v>0</v>
      </c>
      <c r="AN2" s="49">
        <f aca="true" t="shared" si="11" ref="AN2:AN37">AH2-AJ2-AP2-AM2+AK2</f>
        <v>0</v>
      </c>
      <c r="AO2" s="10"/>
      <c r="AP2" s="89"/>
      <c r="AQ2" s="91">
        <f aca="true" t="shared" si="12" ref="AQ2:AQ33">AH2+AI2-AJ2+AK2</f>
        <v>0</v>
      </c>
    </row>
    <row r="3" spans="1:43" ht="12.75">
      <c r="A3" s="9">
        <v>874</v>
      </c>
      <c r="B3" s="3" t="s">
        <v>39</v>
      </c>
      <c r="C3" s="9">
        <v>23</v>
      </c>
      <c r="D3" s="9">
        <v>23</v>
      </c>
      <c r="E3" s="9"/>
      <c r="F3" s="9"/>
      <c r="G3" s="9">
        <f t="shared" si="0"/>
        <v>0</v>
      </c>
      <c r="H3" s="9"/>
      <c r="I3" s="36"/>
      <c r="J3" s="48"/>
      <c r="K3" s="54">
        <f t="shared" si="1"/>
        <v>0</v>
      </c>
      <c r="L3" s="46"/>
      <c r="M3" s="46"/>
      <c r="N3" s="46">
        <f t="shared" si="2"/>
        <v>0</v>
      </c>
      <c r="O3" s="83"/>
      <c r="P3" s="46">
        <f t="shared" si="3"/>
        <v>0</v>
      </c>
      <c r="Q3" s="9">
        <v>12</v>
      </c>
      <c r="R3" s="107">
        <v>3</v>
      </c>
      <c r="S3" s="9">
        <v>1</v>
      </c>
      <c r="T3" s="9">
        <f t="shared" si="4"/>
        <v>2</v>
      </c>
      <c r="U3" s="114"/>
      <c r="V3" s="115"/>
      <c r="W3" s="114"/>
      <c r="X3" s="114"/>
      <c r="Y3" s="47"/>
      <c r="Z3" s="47">
        <f t="shared" si="5"/>
        <v>2</v>
      </c>
      <c r="AA3" s="47"/>
      <c r="AB3" s="47">
        <f t="shared" si="6"/>
        <v>2</v>
      </c>
      <c r="AC3" s="36">
        <f t="shared" si="7"/>
        <v>0</v>
      </c>
      <c r="AD3" s="36">
        <f t="shared" si="8"/>
        <v>0</v>
      </c>
      <c r="AE3" s="133">
        <v>1</v>
      </c>
      <c r="AF3" s="127">
        <v>14</v>
      </c>
      <c r="AG3" s="9">
        <v>1</v>
      </c>
      <c r="AH3" s="9">
        <f t="shared" si="9"/>
        <v>0</v>
      </c>
      <c r="AI3" s="49"/>
      <c r="AJ3" s="9"/>
      <c r="AK3" s="9"/>
      <c r="AL3" s="69"/>
      <c r="AM3" s="10">
        <f t="shared" si="10"/>
        <v>0</v>
      </c>
      <c r="AN3" s="49">
        <f t="shared" si="11"/>
        <v>0</v>
      </c>
      <c r="AO3" s="10"/>
      <c r="AP3" s="89"/>
      <c r="AQ3" s="91">
        <f t="shared" si="12"/>
        <v>0</v>
      </c>
    </row>
    <row r="4" spans="1:43" ht="12.75">
      <c r="A4" s="9">
        <v>875</v>
      </c>
      <c r="B4" s="3" t="s">
        <v>40</v>
      </c>
      <c r="C4" s="9">
        <v>45</v>
      </c>
      <c r="D4" s="9">
        <v>44</v>
      </c>
      <c r="E4" s="9"/>
      <c r="F4" s="9"/>
      <c r="G4" s="9">
        <f t="shared" si="0"/>
        <v>1</v>
      </c>
      <c r="H4" s="9">
        <v>1</v>
      </c>
      <c r="I4" s="102"/>
      <c r="J4" s="64"/>
      <c r="K4" s="54">
        <f t="shared" si="1"/>
        <v>2</v>
      </c>
      <c r="L4" s="46"/>
      <c r="M4" s="46"/>
      <c r="N4" s="46">
        <f t="shared" si="2"/>
        <v>1</v>
      </c>
      <c r="O4" s="83"/>
      <c r="P4" s="46">
        <f t="shared" si="3"/>
        <v>1</v>
      </c>
      <c r="Q4" s="10">
        <v>15</v>
      </c>
      <c r="R4" s="107">
        <v>5</v>
      </c>
      <c r="S4" s="9">
        <v>5</v>
      </c>
      <c r="T4" s="9">
        <f t="shared" si="4"/>
        <v>0</v>
      </c>
      <c r="U4" s="114"/>
      <c r="V4" s="115"/>
      <c r="W4" s="114"/>
      <c r="X4" s="114"/>
      <c r="Y4" s="47"/>
      <c r="Z4" s="47">
        <f t="shared" si="5"/>
        <v>0</v>
      </c>
      <c r="AA4" s="47"/>
      <c r="AB4" s="47">
        <f t="shared" si="6"/>
        <v>0</v>
      </c>
      <c r="AC4" s="36">
        <f t="shared" si="7"/>
        <v>0</v>
      </c>
      <c r="AD4" s="36">
        <f t="shared" si="8"/>
        <v>0</v>
      </c>
      <c r="AE4" s="133">
        <v>1</v>
      </c>
      <c r="AF4" s="127">
        <v>12</v>
      </c>
      <c r="AG4" s="9">
        <v>1</v>
      </c>
      <c r="AH4" s="9">
        <f t="shared" si="9"/>
        <v>0</v>
      </c>
      <c r="AI4" s="49"/>
      <c r="AJ4" s="9"/>
      <c r="AK4" s="9"/>
      <c r="AL4" s="69"/>
      <c r="AM4" s="10">
        <f t="shared" si="10"/>
        <v>0</v>
      </c>
      <c r="AN4" s="49">
        <f t="shared" si="11"/>
        <v>0</v>
      </c>
      <c r="AO4" s="10"/>
      <c r="AP4" s="89"/>
      <c r="AQ4" s="91">
        <f t="shared" si="12"/>
        <v>0</v>
      </c>
    </row>
    <row r="5" spans="1:43" s="12" customFormat="1" ht="12.75">
      <c r="A5" s="9">
        <v>892</v>
      </c>
      <c r="B5" s="3" t="s">
        <v>50</v>
      </c>
      <c r="C5" s="9">
        <v>39</v>
      </c>
      <c r="D5" s="9">
        <v>39</v>
      </c>
      <c r="E5" s="9"/>
      <c r="F5" s="9"/>
      <c r="G5" s="9">
        <f t="shared" si="0"/>
        <v>0</v>
      </c>
      <c r="H5" s="9">
        <v>1</v>
      </c>
      <c r="I5" s="102"/>
      <c r="J5" s="64"/>
      <c r="K5" s="54">
        <f t="shared" si="1"/>
        <v>1</v>
      </c>
      <c r="L5" s="46"/>
      <c r="M5" s="46"/>
      <c r="N5" s="46">
        <f t="shared" si="2"/>
        <v>0</v>
      </c>
      <c r="O5" s="84"/>
      <c r="P5" s="46">
        <f t="shared" si="3"/>
        <v>1</v>
      </c>
      <c r="Q5" s="9">
        <v>16</v>
      </c>
      <c r="R5" s="107">
        <v>4</v>
      </c>
      <c r="S5" s="9">
        <v>4</v>
      </c>
      <c r="T5" s="9">
        <f t="shared" si="4"/>
        <v>0</v>
      </c>
      <c r="U5" s="114"/>
      <c r="V5" s="115"/>
      <c r="W5" s="114"/>
      <c r="X5" s="114"/>
      <c r="Y5" s="47">
        <v>4</v>
      </c>
      <c r="Z5" s="47">
        <f t="shared" si="5"/>
        <v>0</v>
      </c>
      <c r="AA5" s="47"/>
      <c r="AB5" s="47">
        <f t="shared" si="6"/>
        <v>0</v>
      </c>
      <c r="AC5" s="36">
        <f t="shared" si="7"/>
        <v>0</v>
      </c>
      <c r="AD5" s="36">
        <f t="shared" si="8"/>
        <v>4</v>
      </c>
      <c r="AE5" s="133">
        <v>1</v>
      </c>
      <c r="AF5" s="127"/>
      <c r="AG5" s="9">
        <v>1</v>
      </c>
      <c r="AH5" s="9">
        <f t="shared" si="9"/>
        <v>0</v>
      </c>
      <c r="AI5" s="49"/>
      <c r="AJ5" s="9"/>
      <c r="AK5" s="9"/>
      <c r="AL5" s="69"/>
      <c r="AM5" s="10">
        <f t="shared" si="10"/>
        <v>0</v>
      </c>
      <c r="AN5" s="49">
        <f t="shared" si="11"/>
        <v>0</v>
      </c>
      <c r="AO5" s="10"/>
      <c r="AP5" s="89"/>
      <c r="AQ5" s="91">
        <f t="shared" si="12"/>
        <v>0</v>
      </c>
    </row>
    <row r="6" spans="1:43" ht="12.75">
      <c r="A6" s="9">
        <v>876</v>
      </c>
      <c r="B6" s="3" t="s">
        <v>41</v>
      </c>
      <c r="C6" s="53">
        <v>45</v>
      </c>
      <c r="D6" s="53">
        <v>45</v>
      </c>
      <c r="E6" s="53"/>
      <c r="F6" s="9"/>
      <c r="G6" s="9">
        <f t="shared" si="0"/>
        <v>0</v>
      </c>
      <c r="H6" s="9">
        <v>4</v>
      </c>
      <c r="I6" s="36"/>
      <c r="J6" s="48"/>
      <c r="K6" s="54">
        <f t="shared" si="1"/>
        <v>4</v>
      </c>
      <c r="L6" s="46"/>
      <c r="M6" s="46"/>
      <c r="N6" s="46">
        <f t="shared" si="2"/>
        <v>0</v>
      </c>
      <c r="O6" s="84"/>
      <c r="P6" s="46">
        <f t="shared" si="3"/>
        <v>4</v>
      </c>
      <c r="Q6" s="9">
        <v>4</v>
      </c>
      <c r="R6" s="107">
        <v>3</v>
      </c>
      <c r="S6" s="9">
        <v>2</v>
      </c>
      <c r="T6" s="9">
        <f t="shared" si="4"/>
        <v>1</v>
      </c>
      <c r="U6" s="114"/>
      <c r="V6" s="115"/>
      <c r="W6" s="114"/>
      <c r="X6" s="114"/>
      <c r="Y6" s="47">
        <v>7</v>
      </c>
      <c r="Z6" s="47">
        <f t="shared" si="5"/>
        <v>1</v>
      </c>
      <c r="AA6" s="47"/>
      <c r="AB6" s="47">
        <f t="shared" si="6"/>
        <v>1</v>
      </c>
      <c r="AC6" s="36">
        <f t="shared" si="7"/>
        <v>0</v>
      </c>
      <c r="AD6" s="36">
        <f t="shared" si="8"/>
        <v>7</v>
      </c>
      <c r="AE6" s="133">
        <v>1</v>
      </c>
      <c r="AF6" s="127"/>
      <c r="AG6" s="9">
        <v>1</v>
      </c>
      <c r="AH6" s="9">
        <f t="shared" si="9"/>
        <v>0</v>
      </c>
      <c r="AI6" s="49"/>
      <c r="AJ6" s="9"/>
      <c r="AK6" s="9"/>
      <c r="AL6" s="69">
        <v>12</v>
      </c>
      <c r="AM6" s="10">
        <f t="shared" si="10"/>
        <v>0</v>
      </c>
      <c r="AN6" s="49">
        <f t="shared" si="11"/>
        <v>0</v>
      </c>
      <c r="AO6" s="10"/>
      <c r="AP6" s="89"/>
      <c r="AQ6" s="95">
        <f t="shared" si="12"/>
        <v>0</v>
      </c>
    </row>
    <row r="7" spans="1:47" s="4" customFormat="1" ht="12.75">
      <c r="A7" s="9">
        <v>877</v>
      </c>
      <c r="B7" s="3" t="s">
        <v>42</v>
      </c>
      <c r="C7" s="9">
        <v>38</v>
      </c>
      <c r="D7" s="9">
        <v>38</v>
      </c>
      <c r="E7" s="9"/>
      <c r="F7" s="9"/>
      <c r="G7" s="9">
        <f t="shared" si="0"/>
        <v>0</v>
      </c>
      <c r="H7" s="9"/>
      <c r="I7" s="36"/>
      <c r="J7" s="48"/>
      <c r="K7" s="54">
        <f t="shared" si="1"/>
        <v>0</v>
      </c>
      <c r="L7" s="46"/>
      <c r="M7" s="46"/>
      <c r="N7" s="46">
        <f t="shared" si="2"/>
        <v>0</v>
      </c>
      <c r="O7" s="83"/>
      <c r="P7" s="46">
        <f t="shared" si="3"/>
        <v>0</v>
      </c>
      <c r="Q7" s="9"/>
      <c r="R7" s="107">
        <v>4</v>
      </c>
      <c r="S7" s="9">
        <v>3</v>
      </c>
      <c r="T7" s="9">
        <f t="shared" si="4"/>
        <v>1</v>
      </c>
      <c r="U7" s="114"/>
      <c r="V7" s="115"/>
      <c r="W7" s="114"/>
      <c r="X7" s="114"/>
      <c r="Y7" s="47">
        <v>6</v>
      </c>
      <c r="Z7" s="47">
        <f t="shared" si="5"/>
        <v>1</v>
      </c>
      <c r="AA7" s="47"/>
      <c r="AB7" s="47">
        <f t="shared" si="6"/>
        <v>1</v>
      </c>
      <c r="AC7" s="36">
        <f t="shared" si="7"/>
        <v>0</v>
      </c>
      <c r="AD7" s="36">
        <f t="shared" si="8"/>
        <v>6</v>
      </c>
      <c r="AE7" s="133">
        <v>2</v>
      </c>
      <c r="AF7" s="127">
        <v>7</v>
      </c>
      <c r="AG7" s="9">
        <v>2</v>
      </c>
      <c r="AH7" s="9">
        <f t="shared" si="9"/>
        <v>0</v>
      </c>
      <c r="AI7" s="49"/>
      <c r="AJ7" s="9"/>
      <c r="AK7" s="9"/>
      <c r="AL7" s="69"/>
      <c r="AM7" s="10">
        <f t="shared" si="10"/>
        <v>0</v>
      </c>
      <c r="AN7" s="49">
        <f t="shared" si="11"/>
        <v>0</v>
      </c>
      <c r="AO7" s="10"/>
      <c r="AP7" s="89"/>
      <c r="AQ7" s="91">
        <f t="shared" si="12"/>
        <v>0</v>
      </c>
      <c r="AR7" s="12"/>
      <c r="AS7" s="12"/>
      <c r="AT7" s="12"/>
      <c r="AU7" s="12"/>
    </row>
    <row r="8" spans="1:43" ht="12.75">
      <c r="A8" s="9">
        <v>839</v>
      </c>
      <c r="B8" s="3" t="s">
        <v>55</v>
      </c>
      <c r="C8" s="9">
        <v>39</v>
      </c>
      <c r="D8" s="9">
        <v>39</v>
      </c>
      <c r="E8" s="9"/>
      <c r="F8" s="9"/>
      <c r="G8" s="9">
        <f t="shared" si="0"/>
        <v>0</v>
      </c>
      <c r="H8" s="9"/>
      <c r="I8" s="36"/>
      <c r="J8" s="48"/>
      <c r="K8" s="54">
        <f t="shared" si="1"/>
        <v>0</v>
      </c>
      <c r="L8" s="46"/>
      <c r="M8" s="46"/>
      <c r="N8" s="46">
        <f t="shared" si="2"/>
        <v>0</v>
      </c>
      <c r="O8" s="83"/>
      <c r="P8" s="46">
        <f t="shared" si="3"/>
        <v>0</v>
      </c>
      <c r="Q8" s="9">
        <v>11</v>
      </c>
      <c r="R8" s="107">
        <v>3</v>
      </c>
      <c r="S8" s="9">
        <v>2</v>
      </c>
      <c r="T8" s="9">
        <f t="shared" si="4"/>
        <v>1</v>
      </c>
      <c r="U8" s="114"/>
      <c r="V8" s="115"/>
      <c r="W8" s="114"/>
      <c r="X8" s="114"/>
      <c r="Y8" s="47"/>
      <c r="Z8" s="47">
        <f t="shared" si="5"/>
        <v>1</v>
      </c>
      <c r="AA8" s="47"/>
      <c r="AB8" s="47">
        <f t="shared" si="6"/>
        <v>1</v>
      </c>
      <c r="AC8" s="36">
        <f t="shared" si="7"/>
        <v>0</v>
      </c>
      <c r="AD8" s="36">
        <f t="shared" si="8"/>
        <v>0</v>
      </c>
      <c r="AE8" s="133">
        <v>1</v>
      </c>
      <c r="AF8" s="127">
        <v>11</v>
      </c>
      <c r="AG8" s="9">
        <v>1</v>
      </c>
      <c r="AH8" s="9">
        <f t="shared" si="9"/>
        <v>0</v>
      </c>
      <c r="AI8" s="49"/>
      <c r="AJ8" s="9"/>
      <c r="AK8" s="9"/>
      <c r="AL8" s="69"/>
      <c r="AM8" s="10">
        <f t="shared" si="10"/>
        <v>0</v>
      </c>
      <c r="AN8" s="49">
        <f t="shared" si="11"/>
        <v>0</v>
      </c>
      <c r="AO8" s="10"/>
      <c r="AP8" s="89"/>
      <c r="AQ8" s="91">
        <f t="shared" si="12"/>
        <v>0</v>
      </c>
    </row>
    <row r="9" spans="1:43" ht="12.75">
      <c r="A9" s="9">
        <v>878</v>
      </c>
      <c r="B9" s="3" t="s">
        <v>43</v>
      </c>
      <c r="C9" s="9">
        <v>23</v>
      </c>
      <c r="D9" s="9">
        <v>23</v>
      </c>
      <c r="E9" s="9"/>
      <c r="F9" s="9"/>
      <c r="G9" s="9">
        <f t="shared" si="0"/>
        <v>0</v>
      </c>
      <c r="H9" s="9"/>
      <c r="I9" s="36"/>
      <c r="J9" s="48"/>
      <c r="K9" s="54">
        <f t="shared" si="1"/>
        <v>0</v>
      </c>
      <c r="L9" s="46"/>
      <c r="M9" s="46"/>
      <c r="N9" s="46">
        <f t="shared" si="2"/>
        <v>0</v>
      </c>
      <c r="O9" s="83"/>
      <c r="P9" s="46">
        <f t="shared" si="3"/>
        <v>0</v>
      </c>
      <c r="Q9" s="9">
        <v>20</v>
      </c>
      <c r="R9" s="107">
        <v>5</v>
      </c>
      <c r="S9" s="9">
        <v>4</v>
      </c>
      <c r="T9" s="9">
        <f t="shared" si="4"/>
        <v>1</v>
      </c>
      <c r="U9" s="114"/>
      <c r="V9" s="115"/>
      <c r="W9" s="114"/>
      <c r="X9" s="114"/>
      <c r="Y9" s="47"/>
      <c r="Z9" s="47">
        <f t="shared" si="5"/>
        <v>1</v>
      </c>
      <c r="AA9" s="47"/>
      <c r="AB9" s="47">
        <f t="shared" si="6"/>
        <v>1</v>
      </c>
      <c r="AC9" s="36">
        <f t="shared" si="7"/>
        <v>0</v>
      </c>
      <c r="AD9" s="36">
        <f t="shared" si="8"/>
        <v>0</v>
      </c>
      <c r="AE9" s="133">
        <v>2</v>
      </c>
      <c r="AF9" s="127"/>
      <c r="AG9" s="9">
        <v>2</v>
      </c>
      <c r="AH9" s="9">
        <f t="shared" si="9"/>
        <v>0</v>
      </c>
      <c r="AI9" s="49"/>
      <c r="AJ9" s="9"/>
      <c r="AK9" s="9"/>
      <c r="AL9" s="69"/>
      <c r="AM9" s="10">
        <f t="shared" si="10"/>
        <v>0</v>
      </c>
      <c r="AN9" s="49">
        <f t="shared" si="11"/>
        <v>0</v>
      </c>
      <c r="AO9" s="10"/>
      <c r="AP9" s="89"/>
      <c r="AQ9" s="91">
        <f t="shared" si="12"/>
        <v>0</v>
      </c>
    </row>
    <row r="10" spans="1:43" ht="12.75">
      <c r="A10" s="9">
        <v>879</v>
      </c>
      <c r="B10" s="3" t="s">
        <v>44</v>
      </c>
      <c r="C10" s="9">
        <v>28</v>
      </c>
      <c r="D10" s="9">
        <v>28</v>
      </c>
      <c r="E10" s="9"/>
      <c r="F10" s="9"/>
      <c r="G10" s="9">
        <f t="shared" si="0"/>
        <v>0</v>
      </c>
      <c r="H10" s="9">
        <v>1</v>
      </c>
      <c r="I10" s="36"/>
      <c r="J10" s="48"/>
      <c r="K10" s="54">
        <f t="shared" si="1"/>
        <v>1</v>
      </c>
      <c r="L10" s="46"/>
      <c r="M10" s="46"/>
      <c r="N10" s="46">
        <f t="shared" si="2"/>
        <v>0</v>
      </c>
      <c r="O10" s="83"/>
      <c r="P10" s="46">
        <f t="shared" si="3"/>
        <v>1</v>
      </c>
      <c r="Q10" s="9">
        <v>13</v>
      </c>
      <c r="R10" s="107">
        <v>2</v>
      </c>
      <c r="S10" s="9">
        <v>1</v>
      </c>
      <c r="T10" s="9">
        <f t="shared" si="4"/>
        <v>1</v>
      </c>
      <c r="U10" s="114"/>
      <c r="V10" s="115"/>
      <c r="W10" s="114"/>
      <c r="X10" s="114"/>
      <c r="Y10" s="47"/>
      <c r="Z10" s="47">
        <f t="shared" si="5"/>
        <v>1</v>
      </c>
      <c r="AA10" s="47"/>
      <c r="AB10" s="47">
        <f t="shared" si="6"/>
        <v>1</v>
      </c>
      <c r="AC10" s="36">
        <f t="shared" si="7"/>
        <v>0</v>
      </c>
      <c r="AD10" s="36">
        <f t="shared" si="8"/>
        <v>0</v>
      </c>
      <c r="AE10" s="133">
        <v>1</v>
      </c>
      <c r="AF10" s="127"/>
      <c r="AG10" s="9">
        <v>1</v>
      </c>
      <c r="AH10" s="9">
        <f t="shared" si="9"/>
        <v>0</v>
      </c>
      <c r="AI10" s="49"/>
      <c r="AJ10" s="9"/>
      <c r="AK10" s="9"/>
      <c r="AL10" s="69"/>
      <c r="AM10" s="10">
        <f t="shared" si="10"/>
        <v>0</v>
      </c>
      <c r="AN10" s="49">
        <f t="shared" si="11"/>
        <v>0</v>
      </c>
      <c r="AO10" s="10"/>
      <c r="AP10" s="89"/>
      <c r="AQ10" s="91">
        <f t="shared" si="12"/>
        <v>0</v>
      </c>
    </row>
    <row r="11" spans="1:43" ht="12.75">
      <c r="A11" s="9">
        <v>880</v>
      </c>
      <c r="B11" s="3" t="s">
        <v>45</v>
      </c>
      <c r="C11" s="9">
        <v>30</v>
      </c>
      <c r="D11" s="9">
        <v>30</v>
      </c>
      <c r="E11" s="9"/>
      <c r="F11" s="9"/>
      <c r="G11" s="9">
        <f t="shared" si="0"/>
        <v>0</v>
      </c>
      <c r="H11" s="9"/>
      <c r="I11" s="36"/>
      <c r="J11" s="48"/>
      <c r="K11" s="54">
        <f t="shared" si="1"/>
        <v>0</v>
      </c>
      <c r="L11" s="46"/>
      <c r="M11" s="46"/>
      <c r="N11" s="46">
        <f t="shared" si="2"/>
        <v>0</v>
      </c>
      <c r="O11" s="84"/>
      <c r="P11" s="46">
        <f t="shared" si="3"/>
        <v>0</v>
      </c>
      <c r="Q11" s="9"/>
      <c r="R11" s="107">
        <v>1</v>
      </c>
      <c r="S11" s="9">
        <v>0</v>
      </c>
      <c r="T11" s="9">
        <f t="shared" si="4"/>
        <v>1</v>
      </c>
      <c r="U11" s="114"/>
      <c r="V11" s="115"/>
      <c r="W11" s="114"/>
      <c r="X11" s="114"/>
      <c r="Y11" s="47"/>
      <c r="Z11" s="47">
        <f t="shared" si="5"/>
        <v>1</v>
      </c>
      <c r="AA11" s="47"/>
      <c r="AB11" s="47">
        <f t="shared" si="6"/>
        <v>1</v>
      </c>
      <c r="AC11" s="36">
        <f t="shared" si="7"/>
        <v>0</v>
      </c>
      <c r="AD11" s="36">
        <f t="shared" si="8"/>
        <v>0</v>
      </c>
      <c r="AE11" s="133">
        <v>2</v>
      </c>
      <c r="AF11" s="127"/>
      <c r="AG11" s="9">
        <v>2</v>
      </c>
      <c r="AH11" s="9">
        <f t="shared" si="9"/>
        <v>0</v>
      </c>
      <c r="AI11" s="49"/>
      <c r="AJ11" s="9"/>
      <c r="AK11" s="9"/>
      <c r="AL11" s="69"/>
      <c r="AM11" s="10">
        <f t="shared" si="10"/>
        <v>0</v>
      </c>
      <c r="AN11" s="49">
        <f t="shared" si="11"/>
        <v>0</v>
      </c>
      <c r="AO11" s="10"/>
      <c r="AP11" s="89"/>
      <c r="AQ11" s="91">
        <f t="shared" si="12"/>
        <v>0</v>
      </c>
    </row>
    <row r="12" spans="1:43" ht="12.75">
      <c r="A12" s="9">
        <v>851</v>
      </c>
      <c r="B12" s="3" t="s">
        <v>20</v>
      </c>
      <c r="C12" s="9">
        <v>36</v>
      </c>
      <c r="D12" s="9">
        <v>36</v>
      </c>
      <c r="E12" s="9"/>
      <c r="F12" s="9"/>
      <c r="G12" s="9">
        <f t="shared" si="0"/>
        <v>0</v>
      </c>
      <c r="H12" s="9"/>
      <c r="I12" s="36"/>
      <c r="J12" s="48"/>
      <c r="K12" s="54">
        <f t="shared" si="1"/>
        <v>0</v>
      </c>
      <c r="L12" s="46"/>
      <c r="M12" s="46"/>
      <c r="N12" s="46">
        <f t="shared" si="2"/>
        <v>0</v>
      </c>
      <c r="O12" s="83"/>
      <c r="P12" s="46">
        <f t="shared" si="3"/>
        <v>0</v>
      </c>
      <c r="Q12" s="9"/>
      <c r="R12" s="107">
        <v>7</v>
      </c>
      <c r="S12" s="9">
        <v>5</v>
      </c>
      <c r="T12" s="9">
        <f t="shared" si="4"/>
        <v>2</v>
      </c>
      <c r="U12" s="114"/>
      <c r="V12" s="115"/>
      <c r="W12" s="114"/>
      <c r="X12" s="114"/>
      <c r="Y12" s="47"/>
      <c r="Z12" s="47">
        <f t="shared" si="5"/>
        <v>2</v>
      </c>
      <c r="AA12" s="47"/>
      <c r="AB12" s="47">
        <f t="shared" si="6"/>
        <v>2</v>
      </c>
      <c r="AC12" s="36">
        <f t="shared" si="7"/>
        <v>0</v>
      </c>
      <c r="AD12" s="36">
        <f t="shared" si="8"/>
        <v>0</v>
      </c>
      <c r="AE12" s="133">
        <v>2</v>
      </c>
      <c r="AF12" s="127"/>
      <c r="AG12" s="9">
        <v>1</v>
      </c>
      <c r="AH12" s="9">
        <f t="shared" si="9"/>
        <v>1</v>
      </c>
      <c r="AI12" s="49"/>
      <c r="AJ12" s="9"/>
      <c r="AK12" s="9"/>
      <c r="AL12" s="69"/>
      <c r="AM12" s="10">
        <f t="shared" si="10"/>
        <v>1</v>
      </c>
      <c r="AN12" s="49">
        <f t="shared" si="11"/>
        <v>0</v>
      </c>
      <c r="AO12" s="10"/>
      <c r="AP12" s="89"/>
      <c r="AQ12" s="91">
        <f t="shared" si="12"/>
        <v>1</v>
      </c>
    </row>
    <row r="13" spans="1:43" ht="12.75">
      <c r="A13" s="9">
        <v>882</v>
      </c>
      <c r="B13" s="3" t="s">
        <v>46</v>
      </c>
      <c r="C13" s="9">
        <v>34</v>
      </c>
      <c r="D13" s="9">
        <v>34</v>
      </c>
      <c r="E13" s="9">
        <v>12</v>
      </c>
      <c r="F13" s="9"/>
      <c r="G13" s="9">
        <f t="shared" si="0"/>
        <v>0</v>
      </c>
      <c r="H13" s="9">
        <v>1</v>
      </c>
      <c r="I13" s="36"/>
      <c r="J13" s="48"/>
      <c r="K13" s="54">
        <f t="shared" si="1"/>
        <v>1</v>
      </c>
      <c r="L13" s="46"/>
      <c r="M13" s="46"/>
      <c r="N13" s="46">
        <f t="shared" si="2"/>
        <v>0</v>
      </c>
      <c r="O13" s="83"/>
      <c r="P13" s="46">
        <f t="shared" si="3"/>
        <v>1</v>
      </c>
      <c r="Q13" s="9"/>
      <c r="R13" s="107">
        <v>6</v>
      </c>
      <c r="S13" s="9">
        <v>3</v>
      </c>
      <c r="T13" s="9">
        <f t="shared" si="4"/>
        <v>3</v>
      </c>
      <c r="U13" s="114"/>
      <c r="V13" s="115"/>
      <c r="W13" s="114"/>
      <c r="X13" s="114"/>
      <c r="Y13" s="47"/>
      <c r="Z13" s="47">
        <f t="shared" si="5"/>
        <v>3</v>
      </c>
      <c r="AA13" s="47"/>
      <c r="AB13" s="47">
        <f t="shared" si="6"/>
        <v>3</v>
      </c>
      <c r="AC13" s="36">
        <f t="shared" si="7"/>
        <v>0</v>
      </c>
      <c r="AD13" s="36">
        <f t="shared" si="8"/>
        <v>0</v>
      </c>
      <c r="AE13" s="133">
        <v>1</v>
      </c>
      <c r="AF13" s="127"/>
      <c r="AG13" s="9">
        <v>0</v>
      </c>
      <c r="AH13" s="9">
        <f t="shared" si="9"/>
        <v>1</v>
      </c>
      <c r="AI13" s="49"/>
      <c r="AJ13" s="9"/>
      <c r="AK13" s="9"/>
      <c r="AL13" s="69"/>
      <c r="AM13" s="10">
        <f t="shared" si="10"/>
        <v>1</v>
      </c>
      <c r="AN13" s="49">
        <f t="shared" si="11"/>
        <v>0</v>
      </c>
      <c r="AO13" s="10"/>
      <c r="AP13" s="89"/>
      <c r="AQ13" s="91">
        <f t="shared" si="12"/>
        <v>1</v>
      </c>
    </row>
    <row r="14" spans="1:43" ht="12.75">
      <c r="A14" s="9">
        <v>883</v>
      </c>
      <c r="B14" s="3" t="s">
        <v>47</v>
      </c>
      <c r="C14" s="9">
        <v>40</v>
      </c>
      <c r="D14" s="9">
        <v>40</v>
      </c>
      <c r="E14" s="9"/>
      <c r="F14" s="9"/>
      <c r="G14" s="9">
        <f t="shared" si="0"/>
        <v>0</v>
      </c>
      <c r="H14" s="9"/>
      <c r="I14" s="36"/>
      <c r="J14" s="48"/>
      <c r="K14" s="54">
        <f t="shared" si="1"/>
        <v>0</v>
      </c>
      <c r="L14" s="46"/>
      <c r="M14" s="46"/>
      <c r="N14" s="46">
        <f t="shared" si="2"/>
        <v>0</v>
      </c>
      <c r="O14" s="83"/>
      <c r="P14" s="46">
        <f t="shared" si="3"/>
        <v>0</v>
      </c>
      <c r="Q14" s="9">
        <v>6</v>
      </c>
      <c r="R14" s="107">
        <v>3</v>
      </c>
      <c r="S14" s="9">
        <v>3</v>
      </c>
      <c r="T14" s="9">
        <f t="shared" si="4"/>
        <v>0</v>
      </c>
      <c r="U14" s="114"/>
      <c r="V14" s="115"/>
      <c r="W14" s="114"/>
      <c r="X14" s="114"/>
      <c r="Y14" s="47"/>
      <c r="Z14" s="47">
        <f t="shared" si="5"/>
        <v>0</v>
      </c>
      <c r="AA14" s="47"/>
      <c r="AB14" s="47">
        <f t="shared" si="6"/>
        <v>0</v>
      </c>
      <c r="AC14" s="36">
        <f t="shared" si="7"/>
        <v>0</v>
      </c>
      <c r="AD14" s="36">
        <f t="shared" si="8"/>
        <v>0</v>
      </c>
      <c r="AE14" s="133">
        <v>1</v>
      </c>
      <c r="AF14" s="127">
        <v>14</v>
      </c>
      <c r="AG14" s="9">
        <v>1</v>
      </c>
      <c r="AH14" s="9">
        <f t="shared" si="9"/>
        <v>0</v>
      </c>
      <c r="AI14" s="49"/>
      <c r="AJ14" s="9"/>
      <c r="AK14" s="9"/>
      <c r="AL14" s="69"/>
      <c r="AM14" s="10">
        <f t="shared" si="10"/>
        <v>0</v>
      </c>
      <c r="AN14" s="49">
        <f t="shared" si="11"/>
        <v>0</v>
      </c>
      <c r="AO14" s="10"/>
      <c r="AP14" s="89"/>
      <c r="AQ14" s="91">
        <f t="shared" si="12"/>
        <v>0</v>
      </c>
    </row>
    <row r="15" spans="1:43" ht="12.75">
      <c r="A15" s="9">
        <v>830</v>
      </c>
      <c r="B15" s="3" t="s">
        <v>62</v>
      </c>
      <c r="C15" s="9">
        <v>54</v>
      </c>
      <c r="D15" s="9">
        <v>54</v>
      </c>
      <c r="E15" s="9"/>
      <c r="F15" s="9"/>
      <c r="G15" s="9">
        <f t="shared" si="0"/>
        <v>0</v>
      </c>
      <c r="H15" s="9">
        <v>1</v>
      </c>
      <c r="I15" s="36"/>
      <c r="J15" s="48"/>
      <c r="K15" s="54">
        <f t="shared" si="1"/>
        <v>1</v>
      </c>
      <c r="L15" s="46"/>
      <c r="M15" s="46"/>
      <c r="N15" s="46">
        <f t="shared" si="2"/>
        <v>0</v>
      </c>
      <c r="O15" s="84"/>
      <c r="P15" s="46">
        <f t="shared" si="3"/>
        <v>1</v>
      </c>
      <c r="Q15" s="9"/>
      <c r="R15" s="107">
        <v>4</v>
      </c>
      <c r="S15" s="9">
        <v>4</v>
      </c>
      <c r="T15" s="9">
        <f t="shared" si="4"/>
        <v>0</v>
      </c>
      <c r="U15" s="114"/>
      <c r="V15" s="115"/>
      <c r="W15" s="114"/>
      <c r="X15" s="114"/>
      <c r="Y15" s="47"/>
      <c r="Z15" s="47">
        <f t="shared" si="5"/>
        <v>0</v>
      </c>
      <c r="AA15" s="47"/>
      <c r="AB15" s="47">
        <f t="shared" si="6"/>
        <v>0</v>
      </c>
      <c r="AC15" s="36">
        <f t="shared" si="7"/>
        <v>0</v>
      </c>
      <c r="AD15" s="36">
        <f t="shared" si="8"/>
        <v>0</v>
      </c>
      <c r="AE15" s="133">
        <v>2</v>
      </c>
      <c r="AF15" s="127"/>
      <c r="AG15" s="9">
        <v>2</v>
      </c>
      <c r="AH15" s="9">
        <f t="shared" si="9"/>
        <v>0</v>
      </c>
      <c r="AI15" s="49"/>
      <c r="AJ15" s="9"/>
      <c r="AK15" s="9"/>
      <c r="AL15" s="69">
        <v>12</v>
      </c>
      <c r="AM15" s="10">
        <f t="shared" si="10"/>
        <v>0</v>
      </c>
      <c r="AN15" s="49">
        <f t="shared" si="11"/>
        <v>0</v>
      </c>
      <c r="AO15" s="10"/>
      <c r="AP15" s="89"/>
      <c r="AQ15" s="91">
        <f t="shared" si="12"/>
        <v>0</v>
      </c>
    </row>
    <row r="16" spans="1:43" s="12" customFormat="1" ht="12.75">
      <c r="A16" s="9">
        <v>884</v>
      </c>
      <c r="B16" s="3" t="s">
        <v>147</v>
      </c>
      <c r="C16" s="9">
        <v>37</v>
      </c>
      <c r="D16" s="9">
        <v>37</v>
      </c>
      <c r="E16" s="9"/>
      <c r="F16" s="9"/>
      <c r="G16" s="9">
        <f t="shared" si="0"/>
        <v>0</v>
      </c>
      <c r="H16" s="9">
        <v>1</v>
      </c>
      <c r="I16" s="36"/>
      <c r="J16" s="48"/>
      <c r="K16" s="54">
        <f t="shared" si="1"/>
        <v>1</v>
      </c>
      <c r="L16" s="46"/>
      <c r="M16" s="46"/>
      <c r="N16" s="46">
        <f t="shared" si="2"/>
        <v>0</v>
      </c>
      <c r="O16" s="83"/>
      <c r="P16" s="46">
        <f t="shared" si="3"/>
        <v>1</v>
      </c>
      <c r="Q16" s="9"/>
      <c r="R16" s="107">
        <v>4</v>
      </c>
      <c r="S16" s="9">
        <v>4</v>
      </c>
      <c r="T16" s="9">
        <f t="shared" si="4"/>
        <v>0</v>
      </c>
      <c r="U16" s="114"/>
      <c r="V16" s="115"/>
      <c r="W16" s="114"/>
      <c r="X16" s="114"/>
      <c r="Y16" s="47"/>
      <c r="Z16" s="47">
        <f t="shared" si="5"/>
        <v>0</v>
      </c>
      <c r="AA16" s="47"/>
      <c r="AB16" s="47">
        <f t="shared" si="6"/>
        <v>0</v>
      </c>
      <c r="AC16" s="36">
        <f t="shared" si="7"/>
        <v>0</v>
      </c>
      <c r="AD16" s="36">
        <f t="shared" si="8"/>
        <v>0</v>
      </c>
      <c r="AE16" s="133">
        <v>2</v>
      </c>
      <c r="AF16" s="127"/>
      <c r="AG16" s="9">
        <v>1</v>
      </c>
      <c r="AH16" s="9">
        <f t="shared" si="9"/>
        <v>1</v>
      </c>
      <c r="AI16" s="49"/>
      <c r="AJ16" s="9"/>
      <c r="AK16" s="9"/>
      <c r="AL16" s="69"/>
      <c r="AM16" s="10">
        <f t="shared" si="10"/>
        <v>1</v>
      </c>
      <c r="AN16" s="49">
        <f t="shared" si="11"/>
        <v>0</v>
      </c>
      <c r="AO16" s="10"/>
      <c r="AP16" s="89"/>
      <c r="AQ16" s="91">
        <f t="shared" si="12"/>
        <v>1</v>
      </c>
    </row>
    <row r="17" spans="1:43" ht="12.75">
      <c r="A17" s="9">
        <v>890</v>
      </c>
      <c r="B17" s="3" t="s">
        <v>49</v>
      </c>
      <c r="C17" s="9">
        <v>53</v>
      </c>
      <c r="D17" s="9">
        <v>53</v>
      </c>
      <c r="E17" s="9"/>
      <c r="F17" s="9"/>
      <c r="G17" s="9">
        <f t="shared" si="0"/>
        <v>0</v>
      </c>
      <c r="H17" s="9"/>
      <c r="I17" s="36"/>
      <c r="J17" s="48"/>
      <c r="K17" s="54">
        <f t="shared" si="1"/>
        <v>0</v>
      </c>
      <c r="L17" s="46"/>
      <c r="M17" s="46"/>
      <c r="N17" s="46">
        <f t="shared" si="2"/>
        <v>0</v>
      </c>
      <c r="O17" s="83"/>
      <c r="P17" s="46">
        <f t="shared" si="3"/>
        <v>0</v>
      </c>
      <c r="Q17" s="9">
        <v>15</v>
      </c>
      <c r="R17" s="107">
        <v>7</v>
      </c>
      <c r="S17" s="9">
        <v>6</v>
      </c>
      <c r="T17" s="9">
        <f t="shared" si="4"/>
        <v>1</v>
      </c>
      <c r="U17" s="114"/>
      <c r="V17" s="115"/>
      <c r="W17" s="114"/>
      <c r="X17" s="114"/>
      <c r="Y17" s="47"/>
      <c r="Z17" s="47">
        <f t="shared" si="5"/>
        <v>1</v>
      </c>
      <c r="AA17" s="47"/>
      <c r="AB17" s="47">
        <f t="shared" si="6"/>
        <v>1</v>
      </c>
      <c r="AC17" s="36">
        <f t="shared" si="7"/>
        <v>0</v>
      </c>
      <c r="AD17" s="36">
        <f t="shared" si="8"/>
        <v>0</v>
      </c>
      <c r="AE17" s="133">
        <v>2</v>
      </c>
      <c r="AF17" s="127"/>
      <c r="AG17" s="9">
        <v>2</v>
      </c>
      <c r="AH17" s="9">
        <f t="shared" si="9"/>
        <v>0</v>
      </c>
      <c r="AI17" s="49"/>
      <c r="AJ17" s="9"/>
      <c r="AK17" s="9"/>
      <c r="AL17" s="69"/>
      <c r="AM17" s="10">
        <f t="shared" si="10"/>
        <v>0</v>
      </c>
      <c r="AN17" s="49">
        <f t="shared" si="11"/>
        <v>0</v>
      </c>
      <c r="AO17" s="10"/>
      <c r="AP17" s="89"/>
      <c r="AQ17" s="91">
        <f t="shared" si="12"/>
        <v>0</v>
      </c>
    </row>
    <row r="18" spans="1:43" ht="12.75">
      <c r="A18" s="9">
        <v>887</v>
      </c>
      <c r="B18" s="3" t="s">
        <v>54</v>
      </c>
      <c r="C18" s="9">
        <v>41</v>
      </c>
      <c r="D18" s="9">
        <v>41</v>
      </c>
      <c r="E18" s="9">
        <v>12</v>
      </c>
      <c r="F18" s="9"/>
      <c r="G18" s="9">
        <f t="shared" si="0"/>
        <v>0</v>
      </c>
      <c r="H18" s="9">
        <v>2</v>
      </c>
      <c r="I18" s="36"/>
      <c r="J18" s="48"/>
      <c r="K18" s="54">
        <f t="shared" si="1"/>
        <v>2</v>
      </c>
      <c r="L18" s="46"/>
      <c r="M18" s="46"/>
      <c r="N18" s="46">
        <f t="shared" si="2"/>
        <v>0</v>
      </c>
      <c r="O18" s="83"/>
      <c r="P18" s="46">
        <f t="shared" si="3"/>
        <v>2</v>
      </c>
      <c r="Q18" s="9">
        <v>12</v>
      </c>
      <c r="R18" s="107">
        <v>3</v>
      </c>
      <c r="S18" s="9">
        <v>2</v>
      </c>
      <c r="T18" s="9">
        <f t="shared" si="4"/>
        <v>1</v>
      </c>
      <c r="U18" s="114"/>
      <c r="V18" s="115"/>
      <c r="W18" s="114"/>
      <c r="X18" s="114"/>
      <c r="Y18" s="47"/>
      <c r="Z18" s="47">
        <f t="shared" si="5"/>
        <v>1</v>
      </c>
      <c r="AA18" s="47"/>
      <c r="AB18" s="47">
        <f t="shared" si="6"/>
        <v>1</v>
      </c>
      <c r="AC18" s="36">
        <f t="shared" si="7"/>
        <v>0</v>
      </c>
      <c r="AD18" s="36">
        <f t="shared" si="8"/>
        <v>0</v>
      </c>
      <c r="AE18" s="133">
        <v>3</v>
      </c>
      <c r="AF18" s="127"/>
      <c r="AG18" s="9">
        <v>3</v>
      </c>
      <c r="AH18" s="9">
        <f t="shared" si="9"/>
        <v>0</v>
      </c>
      <c r="AI18" s="49"/>
      <c r="AJ18" s="9"/>
      <c r="AK18" s="9"/>
      <c r="AL18" s="69">
        <v>12</v>
      </c>
      <c r="AM18" s="10">
        <f t="shared" si="10"/>
        <v>0</v>
      </c>
      <c r="AN18" s="49">
        <f t="shared" si="11"/>
        <v>0</v>
      </c>
      <c r="AO18" s="10"/>
      <c r="AP18" s="89"/>
      <c r="AQ18" s="91">
        <f t="shared" si="12"/>
        <v>0</v>
      </c>
    </row>
    <row r="19" spans="1:43" ht="12.75">
      <c r="A19" s="9">
        <v>888</v>
      </c>
      <c r="B19" s="3" t="s">
        <v>148</v>
      </c>
      <c r="C19" s="9">
        <v>28</v>
      </c>
      <c r="D19" s="9">
        <v>28</v>
      </c>
      <c r="E19" s="9"/>
      <c r="F19" s="9"/>
      <c r="G19" s="9">
        <f t="shared" si="0"/>
        <v>0</v>
      </c>
      <c r="H19" s="9">
        <v>1</v>
      </c>
      <c r="I19" s="36"/>
      <c r="J19" s="48"/>
      <c r="K19" s="54">
        <f t="shared" si="1"/>
        <v>1</v>
      </c>
      <c r="L19" s="46"/>
      <c r="M19" s="46"/>
      <c r="N19" s="46">
        <f t="shared" si="2"/>
        <v>0</v>
      </c>
      <c r="O19" s="83"/>
      <c r="P19" s="46">
        <f t="shared" si="3"/>
        <v>1</v>
      </c>
      <c r="Q19" s="9">
        <v>15</v>
      </c>
      <c r="R19" s="107">
        <v>2</v>
      </c>
      <c r="S19" s="9">
        <v>2</v>
      </c>
      <c r="T19" s="9">
        <f t="shared" si="4"/>
        <v>0</v>
      </c>
      <c r="U19" s="114"/>
      <c r="V19" s="115"/>
      <c r="W19" s="114"/>
      <c r="X19" s="114"/>
      <c r="Y19" s="47"/>
      <c r="Z19" s="47">
        <f t="shared" si="5"/>
        <v>0</v>
      </c>
      <c r="AA19" s="47"/>
      <c r="AB19" s="47">
        <f t="shared" si="6"/>
        <v>0</v>
      </c>
      <c r="AC19" s="36">
        <f t="shared" si="7"/>
        <v>0</v>
      </c>
      <c r="AD19" s="36">
        <f t="shared" si="8"/>
        <v>0</v>
      </c>
      <c r="AE19" s="133">
        <v>1</v>
      </c>
      <c r="AF19" s="127"/>
      <c r="AG19" s="9">
        <v>1</v>
      </c>
      <c r="AH19" s="9">
        <f t="shared" si="9"/>
        <v>0</v>
      </c>
      <c r="AI19" s="49"/>
      <c r="AJ19" s="9"/>
      <c r="AK19" s="9"/>
      <c r="AL19" s="69"/>
      <c r="AM19" s="10">
        <f t="shared" si="10"/>
        <v>0</v>
      </c>
      <c r="AN19" s="49">
        <f t="shared" si="11"/>
        <v>0</v>
      </c>
      <c r="AO19" s="10"/>
      <c r="AP19" s="89"/>
      <c r="AQ19" s="91">
        <f t="shared" si="12"/>
        <v>0</v>
      </c>
    </row>
    <row r="20" spans="1:43" ht="12.75">
      <c r="A20" s="9">
        <v>889</v>
      </c>
      <c r="B20" s="3" t="s">
        <v>149</v>
      </c>
      <c r="C20" s="9">
        <v>33</v>
      </c>
      <c r="D20" s="9">
        <v>33</v>
      </c>
      <c r="E20" s="9"/>
      <c r="F20" s="9"/>
      <c r="G20" s="9">
        <f t="shared" si="0"/>
        <v>0</v>
      </c>
      <c r="H20" s="9"/>
      <c r="I20" s="36"/>
      <c r="J20" s="48"/>
      <c r="K20" s="54">
        <f t="shared" si="1"/>
        <v>0</v>
      </c>
      <c r="L20" s="46"/>
      <c r="M20" s="46"/>
      <c r="N20" s="46">
        <f t="shared" si="2"/>
        <v>0</v>
      </c>
      <c r="O20" s="83"/>
      <c r="P20" s="46">
        <f t="shared" si="3"/>
        <v>0</v>
      </c>
      <c r="Q20" s="9">
        <v>20</v>
      </c>
      <c r="R20" s="107">
        <v>4</v>
      </c>
      <c r="S20" s="9">
        <v>4</v>
      </c>
      <c r="T20" s="9">
        <f t="shared" si="4"/>
        <v>0</v>
      </c>
      <c r="U20" s="114"/>
      <c r="V20" s="115"/>
      <c r="W20" s="114"/>
      <c r="X20" s="114"/>
      <c r="Y20" s="47">
        <v>9</v>
      </c>
      <c r="Z20" s="47">
        <f t="shared" si="5"/>
        <v>0</v>
      </c>
      <c r="AA20" s="47"/>
      <c r="AB20" s="47">
        <f t="shared" si="6"/>
        <v>0</v>
      </c>
      <c r="AC20" s="36">
        <f t="shared" si="7"/>
        <v>0</v>
      </c>
      <c r="AD20" s="36">
        <f t="shared" si="8"/>
        <v>9</v>
      </c>
      <c r="AE20" s="133">
        <v>2</v>
      </c>
      <c r="AF20" s="127"/>
      <c r="AG20" s="9">
        <v>2</v>
      </c>
      <c r="AH20" s="9">
        <f t="shared" si="9"/>
        <v>0</v>
      </c>
      <c r="AI20" s="49"/>
      <c r="AJ20" s="9"/>
      <c r="AK20" s="9"/>
      <c r="AL20" s="69"/>
      <c r="AM20" s="10">
        <f t="shared" si="10"/>
        <v>0</v>
      </c>
      <c r="AN20" s="49">
        <f t="shared" si="11"/>
        <v>0</v>
      </c>
      <c r="AO20" s="10"/>
      <c r="AP20" s="89"/>
      <c r="AQ20" s="91">
        <f t="shared" si="12"/>
        <v>0</v>
      </c>
    </row>
    <row r="21" spans="1:43" s="12" customFormat="1" ht="12.75">
      <c r="A21" s="9">
        <v>891</v>
      </c>
      <c r="B21" s="3" t="s">
        <v>150</v>
      </c>
      <c r="C21" s="9">
        <v>41</v>
      </c>
      <c r="D21" s="9">
        <v>41</v>
      </c>
      <c r="E21" s="9"/>
      <c r="F21" s="9"/>
      <c r="G21" s="9">
        <f t="shared" si="0"/>
        <v>0</v>
      </c>
      <c r="H21" s="9">
        <v>1</v>
      </c>
      <c r="I21" s="36"/>
      <c r="J21" s="48"/>
      <c r="K21" s="54">
        <f t="shared" si="1"/>
        <v>1</v>
      </c>
      <c r="L21" s="46"/>
      <c r="M21" s="46"/>
      <c r="N21" s="46">
        <f t="shared" si="2"/>
        <v>0</v>
      </c>
      <c r="O21" s="83"/>
      <c r="P21" s="46">
        <f t="shared" si="3"/>
        <v>1</v>
      </c>
      <c r="Q21" s="9"/>
      <c r="R21" s="107">
        <v>3</v>
      </c>
      <c r="S21" s="9">
        <v>3</v>
      </c>
      <c r="T21" s="9">
        <f t="shared" si="4"/>
        <v>0</v>
      </c>
      <c r="U21" s="114"/>
      <c r="V21" s="115"/>
      <c r="W21" s="114"/>
      <c r="X21" s="114"/>
      <c r="Y21" s="47"/>
      <c r="Z21" s="47">
        <f t="shared" si="5"/>
        <v>0</v>
      </c>
      <c r="AA21" s="47"/>
      <c r="AB21" s="47">
        <f t="shared" si="6"/>
        <v>0</v>
      </c>
      <c r="AC21" s="36">
        <f t="shared" si="7"/>
        <v>0</v>
      </c>
      <c r="AD21" s="36">
        <f t="shared" si="8"/>
        <v>0</v>
      </c>
      <c r="AE21" s="133">
        <v>2</v>
      </c>
      <c r="AF21" s="127"/>
      <c r="AG21" s="9">
        <v>2</v>
      </c>
      <c r="AH21" s="9">
        <f t="shared" si="9"/>
        <v>0</v>
      </c>
      <c r="AI21" s="49"/>
      <c r="AJ21" s="9"/>
      <c r="AK21" s="9"/>
      <c r="AL21" s="69">
        <v>6</v>
      </c>
      <c r="AM21" s="10">
        <f t="shared" si="10"/>
        <v>0</v>
      </c>
      <c r="AN21" s="49">
        <f t="shared" si="11"/>
        <v>0</v>
      </c>
      <c r="AO21" s="10"/>
      <c r="AP21" s="89"/>
      <c r="AQ21" s="91">
        <f t="shared" si="12"/>
        <v>0</v>
      </c>
    </row>
    <row r="22" spans="1:43" ht="12.75">
      <c r="A22" s="9">
        <v>886</v>
      </c>
      <c r="B22" s="3" t="s">
        <v>151</v>
      </c>
      <c r="C22" s="9">
        <v>17</v>
      </c>
      <c r="D22" s="9">
        <v>17</v>
      </c>
      <c r="E22" s="9"/>
      <c r="F22" s="9"/>
      <c r="G22" s="9">
        <f t="shared" si="0"/>
        <v>0</v>
      </c>
      <c r="H22" s="9"/>
      <c r="I22" s="36">
        <v>1</v>
      </c>
      <c r="J22" s="48"/>
      <c r="K22" s="54">
        <f t="shared" si="1"/>
        <v>1</v>
      </c>
      <c r="L22" s="46"/>
      <c r="M22" s="46"/>
      <c r="N22" s="46">
        <f t="shared" si="2"/>
        <v>0</v>
      </c>
      <c r="O22" s="83"/>
      <c r="P22" s="46">
        <f t="shared" si="3"/>
        <v>1</v>
      </c>
      <c r="Q22" s="9">
        <v>6</v>
      </c>
      <c r="R22" s="107">
        <v>2</v>
      </c>
      <c r="S22" s="9">
        <v>1</v>
      </c>
      <c r="T22" s="9">
        <f t="shared" si="4"/>
        <v>1</v>
      </c>
      <c r="U22" s="114"/>
      <c r="V22" s="115"/>
      <c r="W22" s="114"/>
      <c r="X22" s="114"/>
      <c r="Y22" s="47"/>
      <c r="Z22" s="47">
        <f t="shared" si="5"/>
        <v>1</v>
      </c>
      <c r="AA22" s="47"/>
      <c r="AB22" s="47">
        <f t="shared" si="6"/>
        <v>1</v>
      </c>
      <c r="AC22" s="36">
        <f t="shared" si="7"/>
        <v>0</v>
      </c>
      <c r="AD22" s="36">
        <f t="shared" si="8"/>
        <v>0</v>
      </c>
      <c r="AE22" s="133">
        <v>1</v>
      </c>
      <c r="AF22" s="127">
        <v>2</v>
      </c>
      <c r="AG22" s="9">
        <v>1</v>
      </c>
      <c r="AH22" s="9">
        <f t="shared" si="9"/>
        <v>0</v>
      </c>
      <c r="AI22" s="49"/>
      <c r="AJ22" s="9"/>
      <c r="AK22" s="9"/>
      <c r="AL22" s="69"/>
      <c r="AM22" s="10">
        <f t="shared" si="10"/>
        <v>0</v>
      </c>
      <c r="AN22" s="49">
        <f t="shared" si="11"/>
        <v>0</v>
      </c>
      <c r="AO22" s="10"/>
      <c r="AP22" s="89"/>
      <c r="AQ22" s="91">
        <f t="shared" si="12"/>
        <v>0</v>
      </c>
    </row>
    <row r="23" spans="1:43" ht="12.75">
      <c r="A23" s="9">
        <v>885</v>
      </c>
      <c r="B23" s="3" t="s">
        <v>48</v>
      </c>
      <c r="C23" s="9">
        <v>32</v>
      </c>
      <c r="D23" s="9">
        <v>32</v>
      </c>
      <c r="E23" s="9"/>
      <c r="F23" s="9"/>
      <c r="G23" s="9">
        <f t="shared" si="0"/>
        <v>0</v>
      </c>
      <c r="H23" s="9"/>
      <c r="I23" s="36">
        <v>1</v>
      </c>
      <c r="J23" s="48"/>
      <c r="K23" s="54">
        <f t="shared" si="1"/>
        <v>1</v>
      </c>
      <c r="L23" s="46"/>
      <c r="M23" s="46"/>
      <c r="N23" s="46">
        <f t="shared" si="2"/>
        <v>0</v>
      </c>
      <c r="O23" s="83"/>
      <c r="P23" s="46">
        <f t="shared" si="3"/>
        <v>1</v>
      </c>
      <c r="Q23" s="9">
        <v>18</v>
      </c>
      <c r="R23" s="107">
        <v>4</v>
      </c>
      <c r="S23" s="9">
        <v>2</v>
      </c>
      <c r="T23" s="9">
        <f t="shared" si="4"/>
        <v>2</v>
      </c>
      <c r="U23" s="114"/>
      <c r="V23" s="115"/>
      <c r="W23" s="114"/>
      <c r="X23" s="114"/>
      <c r="Y23" s="47"/>
      <c r="Z23" s="47">
        <f t="shared" si="5"/>
        <v>2</v>
      </c>
      <c r="AA23" s="47"/>
      <c r="AB23" s="47">
        <f t="shared" si="6"/>
        <v>2</v>
      </c>
      <c r="AC23" s="36">
        <f t="shared" si="7"/>
        <v>0</v>
      </c>
      <c r="AD23" s="36">
        <f t="shared" si="8"/>
        <v>0</v>
      </c>
      <c r="AE23" s="133">
        <v>2</v>
      </c>
      <c r="AF23" s="127"/>
      <c r="AG23" s="9">
        <v>2</v>
      </c>
      <c r="AH23" s="9">
        <f t="shared" si="9"/>
        <v>0</v>
      </c>
      <c r="AI23" s="49"/>
      <c r="AJ23" s="9"/>
      <c r="AK23" s="9"/>
      <c r="AL23" s="69"/>
      <c r="AM23" s="10">
        <f t="shared" si="10"/>
        <v>0</v>
      </c>
      <c r="AN23" s="49">
        <f t="shared" si="11"/>
        <v>0</v>
      </c>
      <c r="AO23" s="10"/>
      <c r="AP23" s="89"/>
      <c r="AQ23" s="91">
        <f t="shared" si="12"/>
        <v>0</v>
      </c>
    </row>
    <row r="24" spans="1:43" ht="12.75">
      <c r="A24" s="9">
        <v>881</v>
      </c>
      <c r="B24" s="3" t="s">
        <v>63</v>
      </c>
      <c r="C24" s="9">
        <v>18</v>
      </c>
      <c r="D24" s="9">
        <v>18</v>
      </c>
      <c r="E24" s="9"/>
      <c r="F24" s="9"/>
      <c r="G24" s="9">
        <f t="shared" si="0"/>
        <v>0</v>
      </c>
      <c r="H24" s="9">
        <v>1</v>
      </c>
      <c r="I24" s="36"/>
      <c r="J24" s="48"/>
      <c r="K24" s="54">
        <f t="shared" si="1"/>
        <v>1</v>
      </c>
      <c r="L24" s="46"/>
      <c r="M24" s="46"/>
      <c r="N24" s="46">
        <f t="shared" si="2"/>
        <v>0</v>
      </c>
      <c r="O24" s="83"/>
      <c r="P24" s="46">
        <f t="shared" si="3"/>
        <v>1</v>
      </c>
      <c r="Q24" s="9">
        <v>12</v>
      </c>
      <c r="R24" s="107">
        <v>3</v>
      </c>
      <c r="S24" s="9">
        <v>3</v>
      </c>
      <c r="T24" s="9">
        <f t="shared" si="4"/>
        <v>0</v>
      </c>
      <c r="U24" s="114"/>
      <c r="V24" s="115"/>
      <c r="W24" s="114"/>
      <c r="X24" s="114"/>
      <c r="Y24" s="47"/>
      <c r="Z24" s="47">
        <f t="shared" si="5"/>
        <v>0</v>
      </c>
      <c r="AA24" s="47"/>
      <c r="AB24" s="47">
        <f t="shared" si="6"/>
        <v>0</v>
      </c>
      <c r="AC24" s="36">
        <f t="shared" si="7"/>
        <v>0</v>
      </c>
      <c r="AD24" s="36">
        <f t="shared" si="8"/>
        <v>0</v>
      </c>
      <c r="AE24" s="133">
        <v>1</v>
      </c>
      <c r="AF24" s="127"/>
      <c r="AG24" s="9">
        <v>1</v>
      </c>
      <c r="AH24" s="9">
        <f t="shared" si="9"/>
        <v>0</v>
      </c>
      <c r="AI24" s="49"/>
      <c r="AJ24" s="9"/>
      <c r="AK24" s="9"/>
      <c r="AL24" s="69"/>
      <c r="AM24" s="10">
        <f t="shared" si="10"/>
        <v>0</v>
      </c>
      <c r="AN24" s="49">
        <f t="shared" si="11"/>
        <v>0</v>
      </c>
      <c r="AO24" s="10"/>
      <c r="AP24" s="89"/>
      <c r="AQ24" s="91">
        <f t="shared" si="12"/>
        <v>0</v>
      </c>
    </row>
    <row r="25" spans="1:43" ht="12.75">
      <c r="A25" s="9">
        <v>858</v>
      </c>
      <c r="B25" s="3" t="s">
        <v>26</v>
      </c>
      <c r="C25" s="9">
        <v>19</v>
      </c>
      <c r="D25" s="9">
        <v>19</v>
      </c>
      <c r="E25" s="9"/>
      <c r="F25" s="9"/>
      <c r="G25" s="9">
        <f t="shared" si="0"/>
        <v>0</v>
      </c>
      <c r="H25" s="9"/>
      <c r="I25" s="36"/>
      <c r="J25" s="48"/>
      <c r="K25" s="54">
        <f t="shared" si="1"/>
        <v>0</v>
      </c>
      <c r="L25" s="46"/>
      <c r="M25" s="46"/>
      <c r="N25" s="46">
        <f t="shared" si="2"/>
        <v>0</v>
      </c>
      <c r="O25" s="83"/>
      <c r="P25" s="46">
        <f t="shared" si="3"/>
        <v>0</v>
      </c>
      <c r="Q25" s="9">
        <v>7</v>
      </c>
      <c r="R25" s="107">
        <v>1</v>
      </c>
      <c r="S25" s="9">
        <v>1</v>
      </c>
      <c r="T25" s="9">
        <f t="shared" si="4"/>
        <v>0</v>
      </c>
      <c r="U25" s="114"/>
      <c r="V25" s="115"/>
      <c r="W25" s="114"/>
      <c r="X25" s="114"/>
      <c r="Y25" s="47"/>
      <c r="Z25" s="47">
        <f t="shared" si="5"/>
        <v>0</v>
      </c>
      <c r="AA25" s="47"/>
      <c r="AB25" s="47">
        <f t="shared" si="6"/>
        <v>0</v>
      </c>
      <c r="AC25" s="36">
        <f t="shared" si="7"/>
        <v>0</v>
      </c>
      <c r="AD25" s="36">
        <f t="shared" si="8"/>
        <v>0</v>
      </c>
      <c r="AE25" s="133">
        <v>2</v>
      </c>
      <c r="AF25" s="127">
        <v>5</v>
      </c>
      <c r="AG25" s="9">
        <v>2</v>
      </c>
      <c r="AH25" s="9">
        <f t="shared" si="9"/>
        <v>0</v>
      </c>
      <c r="AI25" s="49"/>
      <c r="AJ25" s="9"/>
      <c r="AK25" s="9"/>
      <c r="AL25" s="69"/>
      <c r="AM25" s="10">
        <f t="shared" si="10"/>
        <v>0</v>
      </c>
      <c r="AN25" s="49">
        <f t="shared" si="11"/>
        <v>0</v>
      </c>
      <c r="AO25" s="10"/>
      <c r="AP25" s="89"/>
      <c r="AQ25" s="91">
        <f t="shared" si="12"/>
        <v>0</v>
      </c>
    </row>
    <row r="26" spans="1:43" ht="12.75">
      <c r="A26" s="9">
        <v>834</v>
      </c>
      <c r="B26" s="3" t="s">
        <v>9</v>
      </c>
      <c r="C26" s="9">
        <v>49</v>
      </c>
      <c r="D26" s="9">
        <v>49</v>
      </c>
      <c r="E26" s="9">
        <v>6</v>
      </c>
      <c r="F26" s="9"/>
      <c r="G26" s="9">
        <f t="shared" si="0"/>
        <v>0</v>
      </c>
      <c r="H26" s="9">
        <v>3</v>
      </c>
      <c r="I26" s="36"/>
      <c r="J26" s="48"/>
      <c r="K26" s="54">
        <f t="shared" si="1"/>
        <v>3</v>
      </c>
      <c r="L26" s="46"/>
      <c r="M26" s="46"/>
      <c r="N26" s="46">
        <f t="shared" si="2"/>
        <v>0</v>
      </c>
      <c r="O26" s="83"/>
      <c r="P26" s="46">
        <f t="shared" si="3"/>
        <v>3</v>
      </c>
      <c r="Q26" s="9"/>
      <c r="R26" s="107">
        <v>5</v>
      </c>
      <c r="S26" s="9">
        <v>4</v>
      </c>
      <c r="T26" s="9">
        <f t="shared" si="4"/>
        <v>1</v>
      </c>
      <c r="U26" s="114"/>
      <c r="V26" s="115"/>
      <c r="W26" s="114"/>
      <c r="X26" s="114"/>
      <c r="Y26" s="47">
        <v>6</v>
      </c>
      <c r="Z26" s="47">
        <f t="shared" si="5"/>
        <v>1</v>
      </c>
      <c r="AA26" s="47"/>
      <c r="AB26" s="47">
        <f t="shared" si="6"/>
        <v>1</v>
      </c>
      <c r="AC26" s="36">
        <f t="shared" si="7"/>
        <v>0</v>
      </c>
      <c r="AD26" s="36">
        <f t="shared" si="8"/>
        <v>6</v>
      </c>
      <c r="AE26" s="133">
        <v>3</v>
      </c>
      <c r="AF26" s="127"/>
      <c r="AG26" s="9">
        <v>1</v>
      </c>
      <c r="AH26" s="9">
        <f t="shared" si="9"/>
        <v>2</v>
      </c>
      <c r="AI26" s="49"/>
      <c r="AJ26" s="9"/>
      <c r="AK26" s="9"/>
      <c r="AL26" s="69"/>
      <c r="AM26" s="10">
        <f t="shared" si="10"/>
        <v>2</v>
      </c>
      <c r="AN26" s="49">
        <f t="shared" si="11"/>
        <v>0</v>
      </c>
      <c r="AO26" s="10"/>
      <c r="AP26" s="89"/>
      <c r="AQ26" s="91">
        <f t="shared" si="12"/>
        <v>2</v>
      </c>
    </row>
    <row r="27" spans="1:43" ht="12.75">
      <c r="A27" s="9">
        <v>845</v>
      </c>
      <c r="B27" s="3" t="s">
        <v>17</v>
      </c>
      <c r="C27" s="9">
        <v>42</v>
      </c>
      <c r="D27" s="9">
        <v>41</v>
      </c>
      <c r="E27" s="9"/>
      <c r="F27" s="9"/>
      <c r="G27" s="9">
        <f t="shared" si="0"/>
        <v>1</v>
      </c>
      <c r="H27" s="9">
        <v>1</v>
      </c>
      <c r="I27" s="36"/>
      <c r="J27" s="48"/>
      <c r="K27" s="54">
        <f t="shared" si="1"/>
        <v>2</v>
      </c>
      <c r="L27" s="46"/>
      <c r="M27" s="46"/>
      <c r="N27" s="46">
        <f t="shared" si="2"/>
        <v>1</v>
      </c>
      <c r="O27" s="83"/>
      <c r="P27" s="46">
        <f t="shared" si="3"/>
        <v>1</v>
      </c>
      <c r="Q27" s="9">
        <v>12</v>
      </c>
      <c r="R27" s="107">
        <v>1</v>
      </c>
      <c r="S27" s="9">
        <v>1</v>
      </c>
      <c r="T27" s="9">
        <f t="shared" si="4"/>
        <v>0</v>
      </c>
      <c r="U27" s="114"/>
      <c r="V27" s="115"/>
      <c r="W27" s="114"/>
      <c r="X27" s="114"/>
      <c r="Y27" s="47"/>
      <c r="Z27" s="47">
        <f t="shared" si="5"/>
        <v>0</v>
      </c>
      <c r="AA27" s="47"/>
      <c r="AB27" s="47">
        <f t="shared" si="6"/>
        <v>0</v>
      </c>
      <c r="AC27" s="36">
        <f t="shared" si="7"/>
        <v>0</v>
      </c>
      <c r="AD27" s="36">
        <f t="shared" si="8"/>
        <v>0</v>
      </c>
      <c r="AE27" s="133">
        <v>2</v>
      </c>
      <c r="AF27" s="127">
        <v>6</v>
      </c>
      <c r="AG27" s="9">
        <v>2</v>
      </c>
      <c r="AH27" s="9">
        <f t="shared" si="9"/>
        <v>0</v>
      </c>
      <c r="AI27" s="49"/>
      <c r="AJ27" s="9"/>
      <c r="AK27" s="9"/>
      <c r="AL27" s="69"/>
      <c r="AM27" s="10">
        <f t="shared" si="10"/>
        <v>0</v>
      </c>
      <c r="AN27" s="49">
        <f t="shared" si="11"/>
        <v>0</v>
      </c>
      <c r="AO27" s="10"/>
      <c r="AP27" s="89"/>
      <c r="AQ27" s="91">
        <f t="shared" si="12"/>
        <v>0</v>
      </c>
    </row>
    <row r="28" spans="1:43" ht="12.75">
      <c r="A28" s="9">
        <v>872</v>
      </c>
      <c r="B28" s="3" t="s">
        <v>38</v>
      </c>
      <c r="C28" s="9">
        <v>46</v>
      </c>
      <c r="D28" s="9">
        <v>46</v>
      </c>
      <c r="E28" s="9"/>
      <c r="F28" s="9"/>
      <c r="G28" s="9">
        <f t="shared" si="0"/>
        <v>0</v>
      </c>
      <c r="H28" s="9">
        <v>1</v>
      </c>
      <c r="I28" s="36"/>
      <c r="J28" s="48"/>
      <c r="K28" s="54">
        <f t="shared" si="1"/>
        <v>1</v>
      </c>
      <c r="L28" s="46"/>
      <c r="M28" s="46"/>
      <c r="N28" s="46">
        <f t="shared" si="2"/>
        <v>0</v>
      </c>
      <c r="O28" s="83"/>
      <c r="P28" s="46">
        <f t="shared" si="3"/>
        <v>1</v>
      </c>
      <c r="Q28" s="9">
        <v>6</v>
      </c>
      <c r="R28" s="107">
        <v>4</v>
      </c>
      <c r="S28" s="9">
        <v>1</v>
      </c>
      <c r="T28" s="9">
        <f t="shared" si="4"/>
        <v>3</v>
      </c>
      <c r="U28" s="114"/>
      <c r="V28" s="115"/>
      <c r="W28" s="114"/>
      <c r="X28" s="114"/>
      <c r="Y28" s="47"/>
      <c r="Z28" s="47">
        <f t="shared" si="5"/>
        <v>3</v>
      </c>
      <c r="AA28" s="47"/>
      <c r="AB28" s="47">
        <f t="shared" si="6"/>
        <v>3</v>
      </c>
      <c r="AC28" s="36">
        <f t="shared" si="7"/>
        <v>0</v>
      </c>
      <c r="AD28" s="36">
        <f t="shared" si="8"/>
        <v>0</v>
      </c>
      <c r="AE28" s="133">
        <v>3</v>
      </c>
      <c r="AF28" s="127"/>
      <c r="AG28" s="9">
        <v>2</v>
      </c>
      <c r="AH28" s="9">
        <f t="shared" si="9"/>
        <v>1</v>
      </c>
      <c r="AI28" s="49"/>
      <c r="AJ28" s="9"/>
      <c r="AK28" s="9"/>
      <c r="AL28" s="69"/>
      <c r="AM28" s="10">
        <f t="shared" si="10"/>
        <v>1</v>
      </c>
      <c r="AN28" s="49">
        <f t="shared" si="11"/>
        <v>0</v>
      </c>
      <c r="AO28" s="10"/>
      <c r="AP28" s="89"/>
      <c r="AQ28" s="91">
        <f t="shared" si="12"/>
        <v>1</v>
      </c>
    </row>
    <row r="29" spans="1:43" ht="12.75">
      <c r="A29" s="9">
        <v>813</v>
      </c>
      <c r="B29" s="3" t="s">
        <v>1</v>
      </c>
      <c r="C29" s="9">
        <v>62</v>
      </c>
      <c r="D29" s="9">
        <v>60</v>
      </c>
      <c r="E29" s="9">
        <v>18</v>
      </c>
      <c r="F29" s="9"/>
      <c r="G29" s="9">
        <f t="shared" si="0"/>
        <v>2</v>
      </c>
      <c r="H29" s="9"/>
      <c r="I29" s="36"/>
      <c r="J29" s="48"/>
      <c r="K29" s="54">
        <f t="shared" si="1"/>
        <v>2</v>
      </c>
      <c r="L29" s="46"/>
      <c r="M29" s="46"/>
      <c r="N29" s="46">
        <f t="shared" si="2"/>
        <v>2</v>
      </c>
      <c r="O29" s="83"/>
      <c r="P29" s="46">
        <f t="shared" si="3"/>
        <v>0</v>
      </c>
      <c r="Q29" s="9">
        <v>14</v>
      </c>
      <c r="R29" s="107">
        <v>10</v>
      </c>
      <c r="S29" s="9">
        <v>3</v>
      </c>
      <c r="T29" s="9">
        <f t="shared" si="4"/>
        <v>7</v>
      </c>
      <c r="U29" s="114"/>
      <c r="V29" s="115"/>
      <c r="W29" s="114"/>
      <c r="X29" s="114"/>
      <c r="Y29" s="47"/>
      <c r="Z29" s="47">
        <f t="shared" si="5"/>
        <v>7</v>
      </c>
      <c r="AA29" s="47"/>
      <c r="AB29" s="47">
        <f t="shared" si="6"/>
        <v>7</v>
      </c>
      <c r="AC29" s="36">
        <f t="shared" si="7"/>
        <v>0</v>
      </c>
      <c r="AD29" s="36">
        <f t="shared" si="8"/>
        <v>0</v>
      </c>
      <c r="AE29" s="133">
        <v>3</v>
      </c>
      <c r="AF29" s="127"/>
      <c r="AG29" s="9">
        <v>3</v>
      </c>
      <c r="AH29" s="9">
        <f t="shared" si="9"/>
        <v>0</v>
      </c>
      <c r="AI29" s="49"/>
      <c r="AJ29" s="9"/>
      <c r="AK29" s="9"/>
      <c r="AL29" s="69"/>
      <c r="AM29" s="10">
        <f t="shared" si="10"/>
        <v>0</v>
      </c>
      <c r="AN29" s="49">
        <f t="shared" si="11"/>
        <v>0</v>
      </c>
      <c r="AO29" s="10"/>
      <c r="AP29" s="89"/>
      <c r="AQ29" s="91">
        <f t="shared" si="12"/>
        <v>0</v>
      </c>
    </row>
    <row r="30" spans="1:43" ht="12.75">
      <c r="A30" s="9">
        <v>853</v>
      </c>
      <c r="B30" s="3" t="s">
        <v>21</v>
      </c>
      <c r="C30" s="9">
        <v>34</v>
      </c>
      <c r="D30" s="9">
        <v>34</v>
      </c>
      <c r="E30" s="9">
        <v>12</v>
      </c>
      <c r="F30" s="9"/>
      <c r="G30" s="9">
        <f t="shared" si="0"/>
        <v>0</v>
      </c>
      <c r="H30" s="9">
        <v>1</v>
      </c>
      <c r="I30" s="36"/>
      <c r="J30" s="48"/>
      <c r="K30" s="54">
        <f t="shared" si="1"/>
        <v>1</v>
      </c>
      <c r="L30" s="46"/>
      <c r="M30" s="46"/>
      <c r="N30" s="46">
        <f t="shared" si="2"/>
        <v>0</v>
      </c>
      <c r="O30" s="83"/>
      <c r="P30" s="46">
        <f t="shared" si="3"/>
        <v>1</v>
      </c>
      <c r="Q30" s="9">
        <v>21</v>
      </c>
      <c r="R30" s="107">
        <v>4</v>
      </c>
      <c r="S30" s="9">
        <v>3</v>
      </c>
      <c r="T30" s="9">
        <f t="shared" si="4"/>
        <v>1</v>
      </c>
      <c r="U30" s="114"/>
      <c r="V30" s="115"/>
      <c r="W30" s="114"/>
      <c r="X30" s="114"/>
      <c r="Y30" s="47"/>
      <c r="Z30" s="47">
        <f t="shared" si="5"/>
        <v>1</v>
      </c>
      <c r="AA30" s="47"/>
      <c r="AB30" s="47">
        <f t="shared" si="6"/>
        <v>1</v>
      </c>
      <c r="AC30" s="36">
        <f t="shared" si="7"/>
        <v>0</v>
      </c>
      <c r="AD30" s="36">
        <f t="shared" si="8"/>
        <v>0</v>
      </c>
      <c r="AE30" s="133">
        <v>2</v>
      </c>
      <c r="AF30" s="127">
        <v>5</v>
      </c>
      <c r="AG30" s="9">
        <v>0</v>
      </c>
      <c r="AH30" s="9">
        <f t="shared" si="9"/>
        <v>2</v>
      </c>
      <c r="AI30" s="49"/>
      <c r="AJ30" s="9"/>
      <c r="AK30" s="9"/>
      <c r="AL30" s="69"/>
      <c r="AM30" s="10">
        <f t="shared" si="10"/>
        <v>2</v>
      </c>
      <c r="AN30" s="49">
        <f t="shared" si="11"/>
        <v>0</v>
      </c>
      <c r="AO30" s="10"/>
      <c r="AP30" s="89"/>
      <c r="AQ30" s="91">
        <f t="shared" si="12"/>
        <v>2</v>
      </c>
    </row>
    <row r="31" spans="1:43" ht="12.75">
      <c r="A31" s="9">
        <v>863</v>
      </c>
      <c r="B31" s="3" t="s">
        <v>31</v>
      </c>
      <c r="C31" s="9">
        <v>37</v>
      </c>
      <c r="D31" s="9">
        <v>37</v>
      </c>
      <c r="E31" s="9"/>
      <c r="F31" s="9"/>
      <c r="G31" s="9">
        <f t="shared" si="0"/>
        <v>0</v>
      </c>
      <c r="H31" s="9"/>
      <c r="I31" s="36"/>
      <c r="J31" s="48"/>
      <c r="K31" s="54">
        <f t="shared" si="1"/>
        <v>0</v>
      </c>
      <c r="L31" s="46"/>
      <c r="M31" s="46"/>
      <c r="N31" s="46">
        <f t="shared" si="2"/>
        <v>0</v>
      </c>
      <c r="O31" s="83"/>
      <c r="P31" s="46">
        <f t="shared" si="3"/>
        <v>0</v>
      </c>
      <c r="Q31" s="9">
        <v>11</v>
      </c>
      <c r="R31" s="107">
        <v>4</v>
      </c>
      <c r="S31" s="9">
        <v>3</v>
      </c>
      <c r="T31" s="9">
        <f t="shared" si="4"/>
        <v>1</v>
      </c>
      <c r="U31" s="114"/>
      <c r="V31" s="115"/>
      <c r="W31" s="114"/>
      <c r="X31" s="114"/>
      <c r="Y31" s="47"/>
      <c r="Z31" s="47">
        <f t="shared" si="5"/>
        <v>1</v>
      </c>
      <c r="AA31" s="47"/>
      <c r="AB31" s="47">
        <f t="shared" si="6"/>
        <v>1</v>
      </c>
      <c r="AC31" s="36">
        <f t="shared" si="7"/>
        <v>0</v>
      </c>
      <c r="AD31" s="36">
        <f t="shared" si="8"/>
        <v>0</v>
      </c>
      <c r="AE31" s="133">
        <v>2</v>
      </c>
      <c r="AF31" s="127"/>
      <c r="AG31" s="9">
        <v>2</v>
      </c>
      <c r="AH31" s="9">
        <f t="shared" si="9"/>
        <v>0</v>
      </c>
      <c r="AI31" s="49"/>
      <c r="AJ31" s="9"/>
      <c r="AK31" s="9"/>
      <c r="AL31" s="69"/>
      <c r="AM31" s="10">
        <f t="shared" si="10"/>
        <v>0</v>
      </c>
      <c r="AN31" s="49">
        <f t="shared" si="11"/>
        <v>0</v>
      </c>
      <c r="AO31" s="10"/>
      <c r="AP31" s="89"/>
      <c r="AQ31" s="91">
        <f t="shared" si="12"/>
        <v>0</v>
      </c>
    </row>
    <row r="32" spans="1:43" ht="12.75">
      <c r="A32" s="9">
        <v>856</v>
      </c>
      <c r="B32" s="3" t="s">
        <v>24</v>
      </c>
      <c r="C32" s="9">
        <v>17</v>
      </c>
      <c r="D32" s="9">
        <v>17</v>
      </c>
      <c r="E32" s="9"/>
      <c r="F32" s="9"/>
      <c r="G32" s="9">
        <f t="shared" si="0"/>
        <v>0</v>
      </c>
      <c r="H32" s="9"/>
      <c r="I32" s="36"/>
      <c r="J32" s="48"/>
      <c r="K32" s="54">
        <f t="shared" si="1"/>
        <v>0</v>
      </c>
      <c r="L32" s="46"/>
      <c r="M32" s="46"/>
      <c r="N32" s="46">
        <f t="shared" si="2"/>
        <v>0</v>
      </c>
      <c r="O32" s="83"/>
      <c r="P32" s="46">
        <f t="shared" si="3"/>
        <v>0</v>
      </c>
      <c r="Q32" s="9"/>
      <c r="R32" s="107">
        <v>1</v>
      </c>
      <c r="S32" s="9">
        <v>1</v>
      </c>
      <c r="T32" s="9">
        <f t="shared" si="4"/>
        <v>0</v>
      </c>
      <c r="U32" s="114"/>
      <c r="V32" s="115"/>
      <c r="W32" s="114"/>
      <c r="X32" s="114"/>
      <c r="Y32" s="47"/>
      <c r="Z32" s="47">
        <f t="shared" si="5"/>
        <v>0</v>
      </c>
      <c r="AA32" s="47"/>
      <c r="AB32" s="47">
        <f t="shared" si="6"/>
        <v>0</v>
      </c>
      <c r="AC32" s="36">
        <f t="shared" si="7"/>
        <v>0</v>
      </c>
      <c r="AD32" s="36">
        <f t="shared" si="8"/>
        <v>0</v>
      </c>
      <c r="AE32" s="133">
        <v>2</v>
      </c>
      <c r="AF32" s="127"/>
      <c r="AG32" s="9">
        <v>2</v>
      </c>
      <c r="AH32" s="9">
        <f t="shared" si="9"/>
        <v>0</v>
      </c>
      <c r="AI32" s="49"/>
      <c r="AJ32" s="9"/>
      <c r="AK32" s="9"/>
      <c r="AL32" s="69">
        <v>11</v>
      </c>
      <c r="AM32" s="10">
        <f t="shared" si="10"/>
        <v>0</v>
      </c>
      <c r="AN32" s="49">
        <f t="shared" si="11"/>
        <v>0</v>
      </c>
      <c r="AO32" s="10"/>
      <c r="AP32" s="89"/>
      <c r="AQ32" s="91">
        <f t="shared" si="12"/>
        <v>0</v>
      </c>
    </row>
    <row r="33" spans="1:43" s="4" customFormat="1" ht="12.75">
      <c r="A33" s="9">
        <v>859</v>
      </c>
      <c r="B33" s="3" t="s">
        <v>27</v>
      </c>
      <c r="C33" s="9">
        <v>39</v>
      </c>
      <c r="D33" s="9">
        <v>39</v>
      </c>
      <c r="E33" s="9"/>
      <c r="F33" s="9"/>
      <c r="G33" s="9">
        <f t="shared" si="0"/>
        <v>0</v>
      </c>
      <c r="H33" s="9">
        <v>2</v>
      </c>
      <c r="I33" s="36"/>
      <c r="J33" s="48"/>
      <c r="K33" s="54">
        <f t="shared" si="1"/>
        <v>2</v>
      </c>
      <c r="L33" s="46"/>
      <c r="M33" s="46"/>
      <c r="N33" s="46">
        <f t="shared" si="2"/>
        <v>0</v>
      </c>
      <c r="O33" s="83"/>
      <c r="P33" s="46">
        <f t="shared" si="3"/>
        <v>2</v>
      </c>
      <c r="Q33" s="9">
        <v>7</v>
      </c>
      <c r="R33" s="107">
        <v>4</v>
      </c>
      <c r="S33" s="9">
        <v>3</v>
      </c>
      <c r="T33" s="9">
        <f t="shared" si="4"/>
        <v>1</v>
      </c>
      <c r="U33" s="114"/>
      <c r="V33" s="115"/>
      <c r="W33" s="114"/>
      <c r="X33" s="114"/>
      <c r="Y33" s="47"/>
      <c r="Z33" s="47">
        <f t="shared" si="5"/>
        <v>1</v>
      </c>
      <c r="AA33" s="47"/>
      <c r="AB33" s="47">
        <f t="shared" si="6"/>
        <v>1</v>
      </c>
      <c r="AC33" s="36">
        <f t="shared" si="7"/>
        <v>0</v>
      </c>
      <c r="AD33" s="36">
        <f t="shared" si="8"/>
        <v>0</v>
      </c>
      <c r="AE33" s="133">
        <v>2</v>
      </c>
      <c r="AF33" s="127"/>
      <c r="AG33" s="9">
        <v>1</v>
      </c>
      <c r="AH33" s="9">
        <f t="shared" si="9"/>
        <v>1</v>
      </c>
      <c r="AI33" s="49"/>
      <c r="AJ33" s="9"/>
      <c r="AK33" s="9"/>
      <c r="AL33" s="69"/>
      <c r="AM33" s="10">
        <f t="shared" si="10"/>
        <v>1</v>
      </c>
      <c r="AN33" s="49">
        <f t="shared" si="11"/>
        <v>0</v>
      </c>
      <c r="AO33" s="10"/>
      <c r="AP33" s="89"/>
      <c r="AQ33" s="91">
        <f t="shared" si="12"/>
        <v>1</v>
      </c>
    </row>
    <row r="34" spans="1:43" ht="12.75">
      <c r="A34" s="9">
        <v>837</v>
      </c>
      <c r="B34" s="3" t="s">
        <v>11</v>
      </c>
      <c r="C34" s="9">
        <v>42</v>
      </c>
      <c r="D34" s="9">
        <v>41</v>
      </c>
      <c r="E34" s="9"/>
      <c r="F34" s="9"/>
      <c r="G34" s="9">
        <f aca="true" t="shared" si="13" ref="G34:G65">C34-D34+F34</f>
        <v>1</v>
      </c>
      <c r="H34" s="9"/>
      <c r="I34" s="36"/>
      <c r="J34" s="48"/>
      <c r="K34" s="54">
        <f aca="true" t="shared" si="14" ref="K34:K50">G34+H34+I34-L34+O34</f>
        <v>1</v>
      </c>
      <c r="L34" s="46"/>
      <c r="M34" s="46"/>
      <c r="N34" s="46">
        <f aca="true" t="shared" si="15" ref="N34:N65">IF((G34-M34-L34)&gt;0,(G34-M34-L34),0)</f>
        <v>1</v>
      </c>
      <c r="O34" s="83"/>
      <c r="P34" s="46">
        <f aca="true" t="shared" si="16" ref="P34:P50">(G34+H34+I34+O34)-M34-N34-L34</f>
        <v>0</v>
      </c>
      <c r="Q34" s="9">
        <v>8</v>
      </c>
      <c r="R34" s="107">
        <v>4</v>
      </c>
      <c r="S34" s="9">
        <v>3</v>
      </c>
      <c r="T34" s="9">
        <f aca="true" t="shared" si="17" ref="T34:T50">R34-S34</f>
        <v>1</v>
      </c>
      <c r="U34" s="114"/>
      <c r="V34" s="115"/>
      <c r="W34" s="114"/>
      <c r="X34" s="114"/>
      <c r="Y34" s="47"/>
      <c r="Z34" s="47">
        <f aca="true" t="shared" si="18" ref="Z34:Z50">AB34+AC34</f>
        <v>1</v>
      </c>
      <c r="AA34" s="47"/>
      <c r="AB34" s="47">
        <f aca="true" t="shared" si="19" ref="AB34:AB50">IF((T34-W34-AA34)&gt;0,(T34-W34-AA34),0)</f>
        <v>1</v>
      </c>
      <c r="AC34" s="36">
        <f aca="true" t="shared" si="20" ref="AC34:AC51">T34+U34-W34+X34-AA34-AB34</f>
        <v>0</v>
      </c>
      <c r="AD34" s="36">
        <f aca="true" t="shared" si="21" ref="AD34:AD51">Y34</f>
        <v>0</v>
      </c>
      <c r="AE34" s="133">
        <v>2</v>
      </c>
      <c r="AF34" s="127"/>
      <c r="AG34" s="9">
        <v>2</v>
      </c>
      <c r="AH34" s="9">
        <f aca="true" t="shared" si="22" ref="AH34:AH65">AE34-AG34</f>
        <v>0</v>
      </c>
      <c r="AI34" s="49"/>
      <c r="AJ34" s="9"/>
      <c r="AK34" s="9"/>
      <c r="AL34" s="69"/>
      <c r="AM34" s="10">
        <f aca="true" t="shared" si="23" ref="AM34:AM51">IF((AH34-AJ34-AP34)&gt;0,(AH34-AJ34-AP34),0)</f>
        <v>0</v>
      </c>
      <c r="AN34" s="49">
        <f t="shared" si="11"/>
        <v>0</v>
      </c>
      <c r="AO34" s="10"/>
      <c r="AP34" s="89"/>
      <c r="AQ34" s="91">
        <f aca="true" t="shared" si="24" ref="AQ34:AQ51">AH34+AI34-AJ34+AK34</f>
        <v>0</v>
      </c>
    </row>
    <row r="35" spans="1:43" ht="12.75">
      <c r="A35" s="9">
        <v>833</v>
      </c>
      <c r="B35" s="3" t="s">
        <v>8</v>
      </c>
      <c r="C35" s="9">
        <v>31</v>
      </c>
      <c r="D35" s="9">
        <v>29</v>
      </c>
      <c r="E35" s="9"/>
      <c r="F35" s="9"/>
      <c r="G35" s="9">
        <f t="shared" si="13"/>
        <v>2</v>
      </c>
      <c r="H35" s="9">
        <v>1</v>
      </c>
      <c r="I35" s="36"/>
      <c r="J35" s="48"/>
      <c r="K35" s="54">
        <f t="shared" si="14"/>
        <v>3</v>
      </c>
      <c r="L35" s="81"/>
      <c r="M35" s="46"/>
      <c r="N35" s="46">
        <f t="shared" si="15"/>
        <v>2</v>
      </c>
      <c r="O35" s="83"/>
      <c r="P35" s="46">
        <f t="shared" si="16"/>
        <v>1</v>
      </c>
      <c r="Q35" s="9"/>
      <c r="R35" s="107">
        <v>4</v>
      </c>
      <c r="S35" s="9">
        <v>3</v>
      </c>
      <c r="T35" s="9">
        <f t="shared" si="17"/>
        <v>1</v>
      </c>
      <c r="U35" s="114"/>
      <c r="V35" s="115"/>
      <c r="W35" s="114"/>
      <c r="X35" s="114"/>
      <c r="Y35" s="47">
        <v>12</v>
      </c>
      <c r="Z35" s="47">
        <f t="shared" si="18"/>
        <v>1</v>
      </c>
      <c r="AA35" s="47"/>
      <c r="AB35" s="47">
        <f t="shared" si="19"/>
        <v>1</v>
      </c>
      <c r="AC35" s="36">
        <f t="shared" si="20"/>
        <v>0</v>
      </c>
      <c r="AD35" s="36">
        <f t="shared" si="21"/>
        <v>12</v>
      </c>
      <c r="AE35" s="133">
        <v>1</v>
      </c>
      <c r="AF35" s="127"/>
      <c r="AG35" s="9">
        <v>1</v>
      </c>
      <c r="AH35" s="9">
        <f t="shared" si="22"/>
        <v>0</v>
      </c>
      <c r="AI35" s="49"/>
      <c r="AJ35" s="9"/>
      <c r="AK35" s="9"/>
      <c r="AL35" s="69"/>
      <c r="AM35" s="10">
        <f t="shared" si="23"/>
        <v>0</v>
      </c>
      <c r="AN35" s="49">
        <f t="shared" si="11"/>
        <v>0</v>
      </c>
      <c r="AO35" s="10"/>
      <c r="AP35" s="89"/>
      <c r="AQ35" s="91">
        <f t="shared" si="24"/>
        <v>0</v>
      </c>
    </row>
    <row r="36" spans="1:43" ht="12.75">
      <c r="A36" s="9">
        <v>855</v>
      </c>
      <c r="B36" s="3" t="s">
        <v>23</v>
      </c>
      <c r="C36" s="9">
        <v>58</v>
      </c>
      <c r="D36" s="9">
        <v>56</v>
      </c>
      <c r="E36" s="9"/>
      <c r="F36" s="9"/>
      <c r="G36" s="9">
        <f t="shared" si="13"/>
        <v>2</v>
      </c>
      <c r="H36" s="9">
        <v>1</v>
      </c>
      <c r="I36" s="36"/>
      <c r="J36" s="48"/>
      <c r="K36" s="54">
        <f t="shared" si="14"/>
        <v>3</v>
      </c>
      <c r="L36" s="46"/>
      <c r="M36" s="46"/>
      <c r="N36" s="46">
        <f t="shared" si="15"/>
        <v>2</v>
      </c>
      <c r="O36" s="83"/>
      <c r="P36" s="46">
        <f t="shared" si="16"/>
        <v>1</v>
      </c>
      <c r="Q36" s="9"/>
      <c r="R36" s="107">
        <v>4</v>
      </c>
      <c r="S36" s="9">
        <v>4</v>
      </c>
      <c r="T36" s="9">
        <f t="shared" si="17"/>
        <v>0</v>
      </c>
      <c r="U36" s="114"/>
      <c r="V36" s="115"/>
      <c r="W36" s="114"/>
      <c r="X36" s="114"/>
      <c r="Y36" s="47"/>
      <c r="Z36" s="47">
        <f t="shared" si="18"/>
        <v>0</v>
      </c>
      <c r="AA36" s="47"/>
      <c r="AB36" s="47">
        <f t="shared" si="19"/>
        <v>0</v>
      </c>
      <c r="AC36" s="36">
        <f t="shared" si="20"/>
        <v>0</v>
      </c>
      <c r="AD36" s="36">
        <f t="shared" si="21"/>
        <v>0</v>
      </c>
      <c r="AE36" s="133">
        <v>4</v>
      </c>
      <c r="AF36" s="127">
        <v>9</v>
      </c>
      <c r="AG36" s="9">
        <v>3</v>
      </c>
      <c r="AH36" s="9">
        <f t="shared" si="22"/>
        <v>1</v>
      </c>
      <c r="AI36" s="49"/>
      <c r="AJ36" s="9"/>
      <c r="AK36" s="9"/>
      <c r="AL36" s="69"/>
      <c r="AM36" s="10">
        <f t="shared" si="23"/>
        <v>1</v>
      </c>
      <c r="AN36" s="49">
        <f t="shared" si="11"/>
        <v>0</v>
      </c>
      <c r="AO36" s="10"/>
      <c r="AP36" s="89"/>
      <c r="AQ36" s="91">
        <f t="shared" si="24"/>
        <v>1</v>
      </c>
    </row>
    <row r="37" spans="1:43" ht="12.75">
      <c r="A37" s="9">
        <v>893</v>
      </c>
      <c r="B37" s="3" t="s">
        <v>107</v>
      </c>
      <c r="C37" s="9">
        <v>42</v>
      </c>
      <c r="D37" s="9">
        <v>42</v>
      </c>
      <c r="E37" s="9">
        <v>12</v>
      </c>
      <c r="F37" s="9"/>
      <c r="G37" s="9">
        <f t="shared" si="13"/>
        <v>0</v>
      </c>
      <c r="H37" s="9"/>
      <c r="I37" s="36">
        <v>1</v>
      </c>
      <c r="J37" s="48"/>
      <c r="K37" s="54">
        <f t="shared" si="14"/>
        <v>1</v>
      </c>
      <c r="L37" s="46"/>
      <c r="M37" s="46"/>
      <c r="N37" s="46">
        <f t="shared" si="15"/>
        <v>0</v>
      </c>
      <c r="O37" s="84"/>
      <c r="P37" s="46">
        <f t="shared" si="16"/>
        <v>1</v>
      </c>
      <c r="Q37" s="9">
        <v>9</v>
      </c>
      <c r="R37" s="107">
        <v>6</v>
      </c>
      <c r="S37" s="9">
        <v>2</v>
      </c>
      <c r="T37" s="9">
        <f t="shared" si="17"/>
        <v>4</v>
      </c>
      <c r="U37" s="114"/>
      <c r="V37" s="115"/>
      <c r="W37" s="114"/>
      <c r="X37" s="114"/>
      <c r="Y37" s="47">
        <v>9</v>
      </c>
      <c r="Z37" s="47">
        <f t="shared" si="18"/>
        <v>4</v>
      </c>
      <c r="AA37" s="47"/>
      <c r="AB37" s="47">
        <f t="shared" si="19"/>
        <v>4</v>
      </c>
      <c r="AC37" s="36">
        <f t="shared" si="20"/>
        <v>0</v>
      </c>
      <c r="AD37" s="36">
        <f t="shared" si="21"/>
        <v>9</v>
      </c>
      <c r="AE37" s="133">
        <v>2</v>
      </c>
      <c r="AF37" s="127">
        <v>6</v>
      </c>
      <c r="AG37" s="9">
        <v>2</v>
      </c>
      <c r="AH37" s="9">
        <f t="shared" si="22"/>
        <v>0</v>
      </c>
      <c r="AI37" s="49"/>
      <c r="AJ37" s="9"/>
      <c r="AK37" s="9"/>
      <c r="AL37" s="69"/>
      <c r="AM37" s="10">
        <f t="shared" si="23"/>
        <v>0</v>
      </c>
      <c r="AN37" s="49">
        <f t="shared" si="11"/>
        <v>0</v>
      </c>
      <c r="AO37" s="10"/>
      <c r="AP37" s="89"/>
      <c r="AQ37" s="95">
        <f t="shared" si="24"/>
        <v>0</v>
      </c>
    </row>
    <row r="38" spans="1:43" ht="12.75">
      <c r="A38" s="9">
        <v>870</v>
      </c>
      <c r="B38" s="3" t="s">
        <v>36</v>
      </c>
      <c r="C38" s="9">
        <v>23</v>
      </c>
      <c r="D38" s="9">
        <v>21</v>
      </c>
      <c r="E38" s="9"/>
      <c r="F38" s="9"/>
      <c r="G38" s="9">
        <f t="shared" si="13"/>
        <v>2</v>
      </c>
      <c r="H38" s="9"/>
      <c r="I38" s="36"/>
      <c r="J38" s="48"/>
      <c r="K38" s="54">
        <f t="shared" si="14"/>
        <v>2</v>
      </c>
      <c r="L38" s="46"/>
      <c r="M38" s="46"/>
      <c r="N38" s="46">
        <f t="shared" si="15"/>
        <v>2</v>
      </c>
      <c r="O38" s="83"/>
      <c r="P38" s="46">
        <f t="shared" si="16"/>
        <v>0</v>
      </c>
      <c r="Q38" s="9"/>
      <c r="R38" s="107">
        <v>3</v>
      </c>
      <c r="S38" s="9">
        <v>2</v>
      </c>
      <c r="T38" s="9">
        <f t="shared" si="17"/>
        <v>1</v>
      </c>
      <c r="U38" s="114"/>
      <c r="V38" s="115"/>
      <c r="W38" s="114"/>
      <c r="X38" s="114"/>
      <c r="Y38" s="47"/>
      <c r="Z38" s="47">
        <f t="shared" si="18"/>
        <v>1</v>
      </c>
      <c r="AA38" s="47"/>
      <c r="AB38" s="47">
        <f t="shared" si="19"/>
        <v>1</v>
      </c>
      <c r="AC38" s="36">
        <f t="shared" si="20"/>
        <v>0</v>
      </c>
      <c r="AD38" s="36">
        <f t="shared" si="21"/>
        <v>0</v>
      </c>
      <c r="AE38" s="133">
        <v>2</v>
      </c>
      <c r="AF38" s="127"/>
      <c r="AG38" s="9">
        <v>1</v>
      </c>
      <c r="AH38" s="9">
        <f t="shared" si="22"/>
        <v>1</v>
      </c>
      <c r="AI38" s="49"/>
      <c r="AJ38" s="9"/>
      <c r="AK38" s="9"/>
      <c r="AL38" s="69"/>
      <c r="AM38" s="10">
        <f t="shared" si="23"/>
        <v>1</v>
      </c>
      <c r="AN38" s="49">
        <f>AH38-AJ38-AP38-AM38+AK38</f>
        <v>0</v>
      </c>
      <c r="AO38" s="10"/>
      <c r="AP38" s="89"/>
      <c r="AQ38" s="91">
        <f t="shared" si="24"/>
        <v>1</v>
      </c>
    </row>
    <row r="39" spans="1:43" ht="12.75">
      <c r="A39" s="9">
        <v>849</v>
      </c>
      <c r="B39" s="3" t="s">
        <v>58</v>
      </c>
      <c r="C39" s="9">
        <v>13</v>
      </c>
      <c r="D39" s="9">
        <v>13</v>
      </c>
      <c r="E39" s="9"/>
      <c r="F39" s="9"/>
      <c r="G39" s="9">
        <f t="shared" si="13"/>
        <v>0</v>
      </c>
      <c r="H39" s="9"/>
      <c r="I39" s="36"/>
      <c r="J39" s="48"/>
      <c r="K39" s="54">
        <f t="shared" si="14"/>
        <v>0</v>
      </c>
      <c r="L39" s="46"/>
      <c r="M39" s="46"/>
      <c r="N39" s="46">
        <f t="shared" si="15"/>
        <v>0</v>
      </c>
      <c r="O39" s="83"/>
      <c r="P39" s="46">
        <f t="shared" si="16"/>
        <v>0</v>
      </c>
      <c r="Q39" s="9"/>
      <c r="R39" s="107">
        <v>3</v>
      </c>
      <c r="S39" s="9">
        <v>3</v>
      </c>
      <c r="T39" s="9">
        <f t="shared" si="17"/>
        <v>0</v>
      </c>
      <c r="U39" s="114"/>
      <c r="V39" s="115"/>
      <c r="W39" s="114"/>
      <c r="X39" s="114"/>
      <c r="Y39" s="47"/>
      <c r="Z39" s="47">
        <f t="shared" si="18"/>
        <v>0</v>
      </c>
      <c r="AA39" s="47"/>
      <c r="AB39" s="47">
        <f t="shared" si="19"/>
        <v>0</v>
      </c>
      <c r="AC39" s="36">
        <f t="shared" si="20"/>
        <v>0</v>
      </c>
      <c r="AD39" s="36">
        <f t="shared" si="21"/>
        <v>0</v>
      </c>
      <c r="AE39" s="133">
        <v>2</v>
      </c>
      <c r="AF39" s="127"/>
      <c r="AG39" s="9">
        <v>1</v>
      </c>
      <c r="AH39" s="9">
        <f t="shared" si="22"/>
        <v>1</v>
      </c>
      <c r="AI39" s="49"/>
      <c r="AJ39" s="9"/>
      <c r="AK39" s="9"/>
      <c r="AL39" s="69"/>
      <c r="AM39" s="10">
        <f t="shared" si="23"/>
        <v>1</v>
      </c>
      <c r="AN39" s="49">
        <f>AH39-AJ39-AP39-AM39+AK39</f>
        <v>0</v>
      </c>
      <c r="AO39" s="10"/>
      <c r="AP39" s="89"/>
      <c r="AQ39" s="91">
        <f t="shared" si="24"/>
        <v>1</v>
      </c>
    </row>
    <row r="40" spans="1:43" ht="12.75">
      <c r="A40" s="9">
        <v>832</v>
      </c>
      <c r="B40" s="3" t="s">
        <v>7</v>
      </c>
      <c r="C40" s="9">
        <v>40</v>
      </c>
      <c r="D40" s="9">
        <v>40</v>
      </c>
      <c r="E40" s="9"/>
      <c r="F40" s="9"/>
      <c r="G40" s="9">
        <f t="shared" si="13"/>
        <v>0</v>
      </c>
      <c r="H40" s="9">
        <v>1</v>
      </c>
      <c r="I40" s="36"/>
      <c r="J40" s="48"/>
      <c r="K40" s="54">
        <f t="shared" si="14"/>
        <v>1</v>
      </c>
      <c r="L40" s="46"/>
      <c r="M40" s="46"/>
      <c r="N40" s="46">
        <f t="shared" si="15"/>
        <v>0</v>
      </c>
      <c r="O40" s="83"/>
      <c r="P40" s="46">
        <f t="shared" si="16"/>
        <v>1</v>
      </c>
      <c r="Q40" s="9">
        <v>13</v>
      </c>
      <c r="R40" s="107">
        <v>3</v>
      </c>
      <c r="S40" s="9">
        <v>3</v>
      </c>
      <c r="T40" s="9">
        <f t="shared" si="17"/>
        <v>0</v>
      </c>
      <c r="U40" s="114"/>
      <c r="V40" s="115"/>
      <c r="W40" s="114"/>
      <c r="X40" s="114"/>
      <c r="Y40" s="47"/>
      <c r="Z40" s="47">
        <f t="shared" si="18"/>
        <v>0</v>
      </c>
      <c r="AA40" s="47"/>
      <c r="AB40" s="47">
        <f t="shared" si="19"/>
        <v>0</v>
      </c>
      <c r="AC40" s="36">
        <f t="shared" si="20"/>
        <v>0</v>
      </c>
      <c r="AD40" s="36">
        <f t="shared" si="21"/>
        <v>0</v>
      </c>
      <c r="AE40" s="133">
        <v>3</v>
      </c>
      <c r="AF40" s="127"/>
      <c r="AG40" s="9">
        <v>0</v>
      </c>
      <c r="AH40" s="9">
        <f t="shared" si="22"/>
        <v>3</v>
      </c>
      <c r="AI40" s="49"/>
      <c r="AJ40" s="9"/>
      <c r="AK40" s="9"/>
      <c r="AL40" s="69"/>
      <c r="AM40" s="10">
        <f t="shared" si="23"/>
        <v>3</v>
      </c>
      <c r="AN40" s="49">
        <f>AH40-AJ40-AP40-AM40+AK40</f>
        <v>0</v>
      </c>
      <c r="AO40" s="10"/>
      <c r="AP40" s="89"/>
      <c r="AQ40" s="91">
        <f t="shared" si="24"/>
        <v>3</v>
      </c>
    </row>
    <row r="41" spans="1:43" s="12" customFormat="1" ht="12.75">
      <c r="A41" s="9">
        <v>848</v>
      </c>
      <c r="B41" s="3" t="s">
        <v>19</v>
      </c>
      <c r="C41" s="9">
        <v>28</v>
      </c>
      <c r="D41" s="9">
        <v>28</v>
      </c>
      <c r="E41" s="9"/>
      <c r="F41" s="9"/>
      <c r="G41" s="9">
        <f t="shared" si="13"/>
        <v>0</v>
      </c>
      <c r="H41" s="9"/>
      <c r="I41" s="36"/>
      <c r="J41" s="48"/>
      <c r="K41" s="54">
        <f t="shared" si="14"/>
        <v>0</v>
      </c>
      <c r="L41" s="46"/>
      <c r="M41" s="46"/>
      <c r="N41" s="46">
        <f t="shared" si="15"/>
        <v>0</v>
      </c>
      <c r="O41" s="83"/>
      <c r="P41" s="46">
        <f t="shared" si="16"/>
        <v>0</v>
      </c>
      <c r="Q41" s="9">
        <v>18</v>
      </c>
      <c r="R41" s="107">
        <v>2</v>
      </c>
      <c r="S41" s="9">
        <v>3</v>
      </c>
      <c r="T41" s="9">
        <f t="shared" si="17"/>
        <v>-1</v>
      </c>
      <c r="U41" s="114"/>
      <c r="V41" s="115"/>
      <c r="W41" s="114"/>
      <c r="X41" s="114"/>
      <c r="Y41" s="47"/>
      <c r="Z41" s="47">
        <f t="shared" si="18"/>
        <v>-1</v>
      </c>
      <c r="AA41" s="47"/>
      <c r="AB41" s="47">
        <f t="shared" si="19"/>
        <v>0</v>
      </c>
      <c r="AC41" s="36">
        <f t="shared" si="20"/>
        <v>-1</v>
      </c>
      <c r="AD41" s="36">
        <f t="shared" si="21"/>
        <v>0</v>
      </c>
      <c r="AE41" s="133">
        <v>1</v>
      </c>
      <c r="AF41" s="127">
        <v>6</v>
      </c>
      <c r="AG41" s="9">
        <v>1</v>
      </c>
      <c r="AH41" s="9">
        <f t="shared" si="22"/>
        <v>0</v>
      </c>
      <c r="AI41" s="49"/>
      <c r="AJ41" s="9"/>
      <c r="AK41" s="9"/>
      <c r="AL41" s="69"/>
      <c r="AM41" s="10">
        <f t="shared" si="23"/>
        <v>0</v>
      </c>
      <c r="AN41" s="49">
        <f>AH41-AJ41-AP41-AM41+AK41</f>
        <v>0</v>
      </c>
      <c r="AO41" s="10"/>
      <c r="AP41" s="89"/>
      <c r="AQ41" s="91">
        <f t="shared" si="24"/>
        <v>0</v>
      </c>
    </row>
    <row r="42" spans="1:43" ht="12.75">
      <c r="A42" s="9">
        <v>815</v>
      </c>
      <c r="B42" s="3" t="s">
        <v>3</v>
      </c>
      <c r="C42" s="9">
        <v>37</v>
      </c>
      <c r="D42" s="9">
        <v>37</v>
      </c>
      <c r="E42" s="9"/>
      <c r="F42" s="9"/>
      <c r="G42" s="9">
        <f t="shared" si="13"/>
        <v>0</v>
      </c>
      <c r="H42" s="9"/>
      <c r="I42" s="36"/>
      <c r="J42" s="48"/>
      <c r="K42" s="54">
        <f t="shared" si="14"/>
        <v>0</v>
      </c>
      <c r="L42" s="46"/>
      <c r="M42" s="46"/>
      <c r="N42" s="46">
        <f t="shared" si="15"/>
        <v>0</v>
      </c>
      <c r="O42" s="83"/>
      <c r="P42" s="46">
        <f t="shared" si="16"/>
        <v>0</v>
      </c>
      <c r="Q42" s="9">
        <v>18</v>
      </c>
      <c r="R42" s="107">
        <v>3</v>
      </c>
      <c r="S42" s="9">
        <v>2</v>
      </c>
      <c r="T42" s="9">
        <f t="shared" si="17"/>
        <v>1</v>
      </c>
      <c r="U42" s="114"/>
      <c r="V42" s="115"/>
      <c r="W42" s="114"/>
      <c r="X42" s="114"/>
      <c r="Y42" s="47"/>
      <c r="Z42" s="47">
        <f t="shared" si="18"/>
        <v>1</v>
      </c>
      <c r="AA42" s="47"/>
      <c r="AB42" s="47">
        <f t="shared" si="19"/>
        <v>1</v>
      </c>
      <c r="AC42" s="36">
        <f t="shared" si="20"/>
        <v>0</v>
      </c>
      <c r="AD42" s="36">
        <f t="shared" si="21"/>
        <v>0</v>
      </c>
      <c r="AE42" s="133">
        <v>3</v>
      </c>
      <c r="AF42" s="127">
        <v>11</v>
      </c>
      <c r="AG42" s="9">
        <v>3</v>
      </c>
      <c r="AH42" s="9">
        <f t="shared" si="22"/>
        <v>0</v>
      </c>
      <c r="AI42" s="49"/>
      <c r="AJ42" s="9"/>
      <c r="AK42" s="9"/>
      <c r="AL42" s="69"/>
      <c r="AM42" s="10">
        <f t="shared" si="23"/>
        <v>0</v>
      </c>
      <c r="AN42" s="49">
        <f>AH42-AJ42-AP42-AM42+AK42</f>
        <v>0</v>
      </c>
      <c r="AO42" s="10"/>
      <c r="AP42" s="89"/>
      <c r="AQ42" s="91">
        <f t="shared" si="24"/>
        <v>0</v>
      </c>
    </row>
    <row r="43" spans="1:43" ht="12.75">
      <c r="A43" s="9">
        <v>862</v>
      </c>
      <c r="B43" s="3" t="s">
        <v>30</v>
      </c>
      <c r="C43" s="9">
        <v>41</v>
      </c>
      <c r="D43" s="9">
        <v>38</v>
      </c>
      <c r="E43" s="9"/>
      <c r="F43" s="9"/>
      <c r="G43" s="9">
        <f t="shared" si="13"/>
        <v>3</v>
      </c>
      <c r="H43" s="9">
        <v>2</v>
      </c>
      <c r="I43" s="36"/>
      <c r="J43" s="48"/>
      <c r="K43" s="54">
        <f t="shared" si="14"/>
        <v>5</v>
      </c>
      <c r="L43" s="46"/>
      <c r="M43" s="46"/>
      <c r="N43" s="46">
        <f t="shared" si="15"/>
        <v>3</v>
      </c>
      <c r="O43" s="83"/>
      <c r="P43" s="46">
        <f t="shared" si="16"/>
        <v>2</v>
      </c>
      <c r="Q43" s="9">
        <v>6</v>
      </c>
      <c r="R43" s="107">
        <v>4</v>
      </c>
      <c r="S43" s="9">
        <v>3</v>
      </c>
      <c r="T43" s="9">
        <f t="shared" si="17"/>
        <v>1</v>
      </c>
      <c r="U43" s="114"/>
      <c r="V43" s="115"/>
      <c r="W43" s="114"/>
      <c r="X43" s="114"/>
      <c r="Y43" s="47"/>
      <c r="Z43" s="47">
        <f t="shared" si="18"/>
        <v>1</v>
      </c>
      <c r="AA43" s="47"/>
      <c r="AB43" s="47">
        <f t="shared" si="19"/>
        <v>1</v>
      </c>
      <c r="AC43" s="36">
        <f t="shared" si="20"/>
        <v>0</v>
      </c>
      <c r="AD43" s="36">
        <f t="shared" si="21"/>
        <v>0</v>
      </c>
      <c r="AE43" s="133">
        <v>2</v>
      </c>
      <c r="AF43" s="127"/>
      <c r="AG43" s="9">
        <v>1</v>
      </c>
      <c r="AH43" s="9">
        <f t="shared" si="22"/>
        <v>1</v>
      </c>
      <c r="AI43" s="49"/>
      <c r="AJ43" s="9"/>
      <c r="AK43" s="9"/>
      <c r="AL43" s="69"/>
      <c r="AM43" s="10">
        <f t="shared" si="23"/>
        <v>1</v>
      </c>
      <c r="AN43" s="49">
        <v>0</v>
      </c>
      <c r="AO43" s="10"/>
      <c r="AP43" s="89"/>
      <c r="AQ43" s="91">
        <f t="shared" si="24"/>
        <v>1</v>
      </c>
    </row>
    <row r="44" spans="1:43" ht="12.75">
      <c r="A44" s="9">
        <v>852</v>
      </c>
      <c r="B44" s="3" t="s">
        <v>51</v>
      </c>
      <c r="C44" s="9">
        <v>47</v>
      </c>
      <c r="D44" s="9">
        <v>47</v>
      </c>
      <c r="E44" s="9"/>
      <c r="F44" s="9"/>
      <c r="G44" s="9">
        <f t="shared" si="13"/>
        <v>0</v>
      </c>
      <c r="H44" s="9">
        <v>1</v>
      </c>
      <c r="I44" s="36">
        <v>1</v>
      </c>
      <c r="J44" s="48"/>
      <c r="K44" s="54">
        <f t="shared" si="14"/>
        <v>2</v>
      </c>
      <c r="L44" s="46"/>
      <c r="M44" s="46"/>
      <c r="N44" s="46">
        <f t="shared" si="15"/>
        <v>0</v>
      </c>
      <c r="O44" s="83"/>
      <c r="P44" s="46">
        <f t="shared" si="16"/>
        <v>2</v>
      </c>
      <c r="Q44" s="9"/>
      <c r="R44" s="107">
        <v>3</v>
      </c>
      <c r="S44" s="9">
        <v>3</v>
      </c>
      <c r="T44" s="9">
        <f t="shared" si="17"/>
        <v>0</v>
      </c>
      <c r="U44" s="114"/>
      <c r="V44" s="115"/>
      <c r="W44" s="114"/>
      <c r="X44" s="114"/>
      <c r="Y44" s="47"/>
      <c r="Z44" s="47">
        <f t="shared" si="18"/>
        <v>0</v>
      </c>
      <c r="AA44" s="47"/>
      <c r="AB44" s="47">
        <f t="shared" si="19"/>
        <v>0</v>
      </c>
      <c r="AC44" s="36">
        <f t="shared" si="20"/>
        <v>0</v>
      </c>
      <c r="AD44" s="36">
        <f t="shared" si="21"/>
        <v>0</v>
      </c>
      <c r="AE44" s="133">
        <v>4</v>
      </c>
      <c r="AF44" s="127"/>
      <c r="AG44" s="9">
        <v>4</v>
      </c>
      <c r="AH44" s="9">
        <f t="shared" si="22"/>
        <v>0</v>
      </c>
      <c r="AI44" s="49"/>
      <c r="AJ44" s="9"/>
      <c r="AK44" s="9"/>
      <c r="AL44" s="69">
        <v>4</v>
      </c>
      <c r="AM44" s="10">
        <f t="shared" si="23"/>
        <v>0</v>
      </c>
      <c r="AN44" s="49">
        <f aca="true" t="shared" si="25" ref="AN44:AN51">AH44-AJ44-AP44-AM44+AK44</f>
        <v>0</v>
      </c>
      <c r="AO44" s="10"/>
      <c r="AP44" s="89"/>
      <c r="AQ44" s="91">
        <f t="shared" si="24"/>
        <v>0</v>
      </c>
    </row>
    <row r="45" spans="1:43" ht="12.75">
      <c r="A45" s="9">
        <v>898</v>
      </c>
      <c r="B45" s="3" t="s">
        <v>130</v>
      </c>
      <c r="C45" s="9">
        <v>68</v>
      </c>
      <c r="D45" s="9">
        <v>63</v>
      </c>
      <c r="E45" s="9">
        <v>12</v>
      </c>
      <c r="F45" s="9"/>
      <c r="G45" s="9">
        <f t="shared" si="13"/>
        <v>5</v>
      </c>
      <c r="H45" s="9"/>
      <c r="I45" s="36"/>
      <c r="J45" s="48"/>
      <c r="K45" s="54">
        <f t="shared" si="14"/>
        <v>5</v>
      </c>
      <c r="L45" s="46"/>
      <c r="M45" s="46"/>
      <c r="N45" s="46">
        <f t="shared" si="15"/>
        <v>5</v>
      </c>
      <c r="O45" s="83"/>
      <c r="P45" s="46">
        <f t="shared" si="16"/>
        <v>0</v>
      </c>
      <c r="Q45" s="9">
        <v>15</v>
      </c>
      <c r="R45" s="107">
        <v>4</v>
      </c>
      <c r="S45" s="9">
        <v>2</v>
      </c>
      <c r="T45" s="9">
        <f t="shared" si="17"/>
        <v>2</v>
      </c>
      <c r="U45" s="114"/>
      <c r="V45" s="115"/>
      <c r="W45" s="114"/>
      <c r="X45" s="114"/>
      <c r="Y45" s="47"/>
      <c r="Z45" s="47">
        <f t="shared" si="18"/>
        <v>2</v>
      </c>
      <c r="AA45" s="47"/>
      <c r="AB45" s="47">
        <f t="shared" si="19"/>
        <v>2</v>
      </c>
      <c r="AC45" s="36">
        <f t="shared" si="20"/>
        <v>0</v>
      </c>
      <c r="AD45" s="36">
        <f t="shared" si="21"/>
        <v>0</v>
      </c>
      <c r="AE45" s="133">
        <v>1</v>
      </c>
      <c r="AF45" s="127"/>
      <c r="AG45" s="9">
        <v>1</v>
      </c>
      <c r="AH45" s="9">
        <f t="shared" si="22"/>
        <v>0</v>
      </c>
      <c r="AI45" s="49"/>
      <c r="AJ45" s="9"/>
      <c r="AK45" s="9"/>
      <c r="AL45" s="69">
        <v>8</v>
      </c>
      <c r="AM45" s="10">
        <f t="shared" si="23"/>
        <v>0</v>
      </c>
      <c r="AN45" s="49">
        <f t="shared" si="25"/>
        <v>0</v>
      </c>
      <c r="AO45" s="10"/>
      <c r="AP45" s="89"/>
      <c r="AQ45" s="91">
        <f t="shared" si="24"/>
        <v>0</v>
      </c>
    </row>
    <row r="46" spans="1:43" s="4" customFormat="1" ht="12.75">
      <c r="A46" s="9">
        <v>897</v>
      </c>
      <c r="B46" s="3" t="s">
        <v>131</v>
      </c>
      <c r="C46" s="9">
        <v>36</v>
      </c>
      <c r="D46" s="9">
        <v>36</v>
      </c>
      <c r="E46" s="9"/>
      <c r="F46" s="9"/>
      <c r="G46" s="9">
        <f t="shared" si="13"/>
        <v>0</v>
      </c>
      <c r="H46" s="9"/>
      <c r="I46" s="102"/>
      <c r="J46" s="64"/>
      <c r="K46" s="54">
        <f t="shared" si="14"/>
        <v>0</v>
      </c>
      <c r="L46" s="46"/>
      <c r="M46" s="46"/>
      <c r="N46" s="46">
        <f t="shared" si="15"/>
        <v>0</v>
      </c>
      <c r="O46" s="83"/>
      <c r="P46" s="46">
        <f t="shared" si="16"/>
        <v>0</v>
      </c>
      <c r="Q46" s="53"/>
      <c r="R46" s="107">
        <v>3</v>
      </c>
      <c r="S46" s="9">
        <v>2</v>
      </c>
      <c r="T46" s="9">
        <f t="shared" si="17"/>
        <v>1</v>
      </c>
      <c r="U46" s="114"/>
      <c r="V46" s="115"/>
      <c r="W46" s="114"/>
      <c r="X46" s="114"/>
      <c r="Y46" s="47"/>
      <c r="Z46" s="47">
        <f t="shared" si="18"/>
        <v>1</v>
      </c>
      <c r="AA46" s="47"/>
      <c r="AB46" s="47">
        <f t="shared" si="19"/>
        <v>1</v>
      </c>
      <c r="AC46" s="36">
        <f t="shared" si="20"/>
        <v>0</v>
      </c>
      <c r="AD46" s="36">
        <f t="shared" si="21"/>
        <v>0</v>
      </c>
      <c r="AE46" s="133">
        <v>1</v>
      </c>
      <c r="AF46" s="127">
        <v>11</v>
      </c>
      <c r="AG46" s="9">
        <v>1</v>
      </c>
      <c r="AH46" s="9">
        <f t="shared" si="22"/>
        <v>0</v>
      </c>
      <c r="AI46" s="49"/>
      <c r="AJ46" s="9"/>
      <c r="AK46" s="9"/>
      <c r="AL46" s="69"/>
      <c r="AM46" s="10">
        <f t="shared" si="23"/>
        <v>0</v>
      </c>
      <c r="AN46" s="49">
        <f t="shared" si="25"/>
        <v>0</v>
      </c>
      <c r="AO46" s="10"/>
      <c r="AP46" s="89"/>
      <c r="AQ46" s="91">
        <f t="shared" si="24"/>
        <v>0</v>
      </c>
    </row>
    <row r="47" spans="1:43" ht="12.75">
      <c r="A47" s="9">
        <v>841</v>
      </c>
      <c r="B47" s="3" t="s">
        <v>13</v>
      </c>
      <c r="C47" s="9">
        <v>17</v>
      </c>
      <c r="D47" s="9">
        <v>17</v>
      </c>
      <c r="E47" s="9"/>
      <c r="F47" s="9"/>
      <c r="G47" s="9">
        <f t="shared" si="13"/>
        <v>0</v>
      </c>
      <c r="H47" s="9"/>
      <c r="I47" s="36"/>
      <c r="J47" s="48"/>
      <c r="K47" s="54">
        <f t="shared" si="14"/>
        <v>0</v>
      </c>
      <c r="L47" s="46"/>
      <c r="M47" s="46"/>
      <c r="N47" s="46">
        <f t="shared" si="15"/>
        <v>0</v>
      </c>
      <c r="O47" s="83"/>
      <c r="P47" s="46">
        <f t="shared" si="16"/>
        <v>0</v>
      </c>
      <c r="Q47" s="9">
        <v>18</v>
      </c>
      <c r="R47" s="107">
        <v>1</v>
      </c>
      <c r="S47" s="9">
        <v>1</v>
      </c>
      <c r="T47" s="9">
        <f t="shared" si="17"/>
        <v>0</v>
      </c>
      <c r="U47" s="114"/>
      <c r="V47" s="115"/>
      <c r="W47" s="114"/>
      <c r="X47" s="114"/>
      <c r="Y47" s="47"/>
      <c r="Z47" s="47">
        <f t="shared" si="18"/>
        <v>0</v>
      </c>
      <c r="AA47" s="47"/>
      <c r="AB47" s="47">
        <f t="shared" si="19"/>
        <v>0</v>
      </c>
      <c r="AC47" s="36">
        <f t="shared" si="20"/>
        <v>0</v>
      </c>
      <c r="AD47" s="36">
        <f t="shared" si="21"/>
        <v>0</v>
      </c>
      <c r="AE47" s="133">
        <v>2</v>
      </c>
      <c r="AF47" s="127">
        <v>2</v>
      </c>
      <c r="AG47" s="9">
        <v>2</v>
      </c>
      <c r="AH47" s="9">
        <f t="shared" si="22"/>
        <v>0</v>
      </c>
      <c r="AI47" s="49"/>
      <c r="AJ47" s="9"/>
      <c r="AK47" s="9"/>
      <c r="AL47" s="69"/>
      <c r="AM47" s="10">
        <f t="shared" si="23"/>
        <v>0</v>
      </c>
      <c r="AN47" s="49">
        <f t="shared" si="25"/>
        <v>0</v>
      </c>
      <c r="AO47" s="10"/>
      <c r="AP47" s="89"/>
      <c r="AQ47" s="91">
        <f t="shared" si="24"/>
        <v>0</v>
      </c>
    </row>
    <row r="48" spans="1:43" ht="12.75">
      <c r="A48" s="9">
        <v>842</v>
      </c>
      <c r="B48" s="3" t="s">
        <v>14</v>
      </c>
      <c r="C48" s="9">
        <v>45</v>
      </c>
      <c r="D48" s="9">
        <v>45</v>
      </c>
      <c r="E48" s="9"/>
      <c r="F48" s="9"/>
      <c r="G48" s="9">
        <f t="shared" si="13"/>
        <v>0</v>
      </c>
      <c r="H48" s="9"/>
      <c r="I48" s="36"/>
      <c r="J48" s="48"/>
      <c r="K48" s="54">
        <f t="shared" si="14"/>
        <v>0</v>
      </c>
      <c r="L48" s="46"/>
      <c r="M48" s="46"/>
      <c r="N48" s="46">
        <f t="shared" si="15"/>
        <v>0</v>
      </c>
      <c r="O48" s="84"/>
      <c r="P48" s="46">
        <f t="shared" si="16"/>
        <v>0</v>
      </c>
      <c r="Q48" s="9">
        <v>18</v>
      </c>
      <c r="R48" s="107">
        <v>4</v>
      </c>
      <c r="S48" s="9">
        <v>2</v>
      </c>
      <c r="T48" s="9">
        <f t="shared" si="17"/>
        <v>2</v>
      </c>
      <c r="U48" s="114"/>
      <c r="V48" s="115"/>
      <c r="W48" s="114"/>
      <c r="X48" s="114"/>
      <c r="Y48" s="47"/>
      <c r="Z48" s="47">
        <f t="shared" si="18"/>
        <v>2</v>
      </c>
      <c r="AA48" s="47"/>
      <c r="AB48" s="47">
        <f t="shared" si="19"/>
        <v>2</v>
      </c>
      <c r="AC48" s="36">
        <f t="shared" si="20"/>
        <v>0</v>
      </c>
      <c r="AD48" s="36">
        <f t="shared" si="21"/>
        <v>0</v>
      </c>
      <c r="AE48" s="133">
        <v>2</v>
      </c>
      <c r="AF48" s="127">
        <v>17</v>
      </c>
      <c r="AG48" s="9">
        <v>0</v>
      </c>
      <c r="AH48" s="9">
        <f t="shared" si="22"/>
        <v>2</v>
      </c>
      <c r="AI48" s="49"/>
      <c r="AJ48" s="9"/>
      <c r="AK48" s="9"/>
      <c r="AL48" s="69"/>
      <c r="AM48" s="10">
        <f t="shared" si="23"/>
        <v>2</v>
      </c>
      <c r="AN48" s="49">
        <f t="shared" si="25"/>
        <v>0</v>
      </c>
      <c r="AO48" s="10"/>
      <c r="AP48" s="89"/>
      <c r="AQ48" s="91">
        <f t="shared" si="24"/>
        <v>2</v>
      </c>
    </row>
    <row r="49" spans="1:44" s="16" customFormat="1" ht="12.75">
      <c r="A49" s="9">
        <v>831</v>
      </c>
      <c r="B49" s="3" t="s">
        <v>6</v>
      </c>
      <c r="C49" s="9">
        <v>29</v>
      </c>
      <c r="D49" s="9">
        <v>29</v>
      </c>
      <c r="E49" s="9"/>
      <c r="F49" s="9"/>
      <c r="G49" s="9">
        <f t="shared" si="13"/>
        <v>0</v>
      </c>
      <c r="H49" s="9"/>
      <c r="I49" s="36"/>
      <c r="J49" s="48"/>
      <c r="K49" s="54">
        <f t="shared" si="14"/>
        <v>0</v>
      </c>
      <c r="L49" s="46"/>
      <c r="M49" s="46"/>
      <c r="N49" s="46">
        <f t="shared" si="15"/>
        <v>0</v>
      </c>
      <c r="O49" s="84"/>
      <c r="P49" s="46">
        <f t="shared" si="16"/>
        <v>0</v>
      </c>
      <c r="Q49" s="9"/>
      <c r="R49" s="107">
        <v>3</v>
      </c>
      <c r="S49" s="9">
        <v>2</v>
      </c>
      <c r="T49" s="9">
        <f t="shared" si="17"/>
        <v>1</v>
      </c>
      <c r="U49" s="114"/>
      <c r="V49" s="115"/>
      <c r="W49" s="114"/>
      <c r="X49" s="114"/>
      <c r="Y49" s="47"/>
      <c r="Z49" s="47">
        <f t="shared" si="18"/>
        <v>1</v>
      </c>
      <c r="AA49" s="47"/>
      <c r="AB49" s="47">
        <f t="shared" si="19"/>
        <v>1</v>
      </c>
      <c r="AC49" s="36">
        <f t="shared" si="20"/>
        <v>0</v>
      </c>
      <c r="AD49" s="36">
        <f t="shared" si="21"/>
        <v>0</v>
      </c>
      <c r="AE49" s="133">
        <v>2</v>
      </c>
      <c r="AF49" s="127"/>
      <c r="AG49" s="9">
        <v>1</v>
      </c>
      <c r="AH49" s="9">
        <f t="shared" si="22"/>
        <v>1</v>
      </c>
      <c r="AI49" s="49"/>
      <c r="AJ49" s="9"/>
      <c r="AK49" s="9"/>
      <c r="AL49" s="69"/>
      <c r="AM49" s="10">
        <f t="shared" si="23"/>
        <v>1</v>
      </c>
      <c r="AN49" s="49">
        <f t="shared" si="25"/>
        <v>0</v>
      </c>
      <c r="AO49" s="10"/>
      <c r="AP49" s="89"/>
      <c r="AQ49" s="91">
        <f t="shared" si="24"/>
        <v>1</v>
      </c>
      <c r="AR49" s="12"/>
    </row>
    <row r="50" spans="1:43" ht="12.75">
      <c r="A50" s="9">
        <v>844</v>
      </c>
      <c r="B50" s="3" t="s">
        <v>16</v>
      </c>
      <c r="C50" s="9">
        <v>32</v>
      </c>
      <c r="D50" s="9">
        <v>32</v>
      </c>
      <c r="E50" s="9"/>
      <c r="F50" s="9"/>
      <c r="G50" s="9">
        <f t="shared" si="13"/>
        <v>0</v>
      </c>
      <c r="H50" s="9"/>
      <c r="I50" s="36"/>
      <c r="J50" s="48"/>
      <c r="K50" s="54">
        <f t="shared" si="14"/>
        <v>0</v>
      </c>
      <c r="L50" s="46"/>
      <c r="M50" s="46"/>
      <c r="N50" s="46">
        <f t="shared" si="15"/>
        <v>0</v>
      </c>
      <c r="O50" s="83"/>
      <c r="P50" s="46">
        <f t="shared" si="16"/>
        <v>0</v>
      </c>
      <c r="Q50" s="9">
        <v>6</v>
      </c>
      <c r="R50" s="107">
        <v>4</v>
      </c>
      <c r="S50" s="9">
        <v>2</v>
      </c>
      <c r="T50" s="9">
        <f t="shared" si="17"/>
        <v>2</v>
      </c>
      <c r="U50" s="114"/>
      <c r="V50" s="115"/>
      <c r="W50" s="114"/>
      <c r="X50" s="114"/>
      <c r="Y50" s="47"/>
      <c r="Z50" s="47">
        <f t="shared" si="18"/>
        <v>2</v>
      </c>
      <c r="AA50" s="47"/>
      <c r="AB50" s="47">
        <f t="shared" si="19"/>
        <v>2</v>
      </c>
      <c r="AC50" s="36">
        <f t="shared" si="20"/>
        <v>0</v>
      </c>
      <c r="AD50" s="36">
        <f t="shared" si="21"/>
        <v>0</v>
      </c>
      <c r="AE50" s="133">
        <v>2</v>
      </c>
      <c r="AF50" s="127"/>
      <c r="AG50" s="9">
        <v>2</v>
      </c>
      <c r="AH50" s="9">
        <f t="shared" si="22"/>
        <v>0</v>
      </c>
      <c r="AI50" s="49"/>
      <c r="AJ50" s="9"/>
      <c r="AK50" s="9"/>
      <c r="AL50" s="69"/>
      <c r="AM50" s="10">
        <f t="shared" si="23"/>
        <v>0</v>
      </c>
      <c r="AN50" s="49">
        <f t="shared" si="25"/>
        <v>0</v>
      </c>
      <c r="AO50" s="10"/>
      <c r="AP50" s="89"/>
      <c r="AQ50" s="91">
        <f t="shared" si="24"/>
        <v>0</v>
      </c>
    </row>
    <row r="51" spans="1:43" ht="12.75">
      <c r="A51" s="9">
        <v>895</v>
      </c>
      <c r="B51" s="3" t="s">
        <v>129</v>
      </c>
      <c r="C51" s="9">
        <v>32</v>
      </c>
      <c r="D51" s="9">
        <v>31</v>
      </c>
      <c r="E51" s="9"/>
      <c r="F51" s="9"/>
      <c r="G51" s="9">
        <f t="shared" si="13"/>
        <v>1</v>
      </c>
      <c r="H51" s="9"/>
      <c r="I51" s="36"/>
      <c r="J51" s="48"/>
      <c r="K51" s="54"/>
      <c r="L51" s="46"/>
      <c r="M51" s="46"/>
      <c r="N51" s="46">
        <f t="shared" si="15"/>
        <v>1</v>
      </c>
      <c r="O51" s="83"/>
      <c r="P51" s="46"/>
      <c r="Q51" s="9">
        <v>12</v>
      </c>
      <c r="R51" s="107">
        <v>4</v>
      </c>
      <c r="S51" s="9"/>
      <c r="T51" s="9"/>
      <c r="U51" s="114"/>
      <c r="V51" s="115"/>
      <c r="W51" s="114"/>
      <c r="X51" s="114"/>
      <c r="Y51" s="47"/>
      <c r="Z51" s="47"/>
      <c r="AA51" s="47"/>
      <c r="AB51" s="47"/>
      <c r="AC51" s="36">
        <f t="shared" si="20"/>
        <v>0</v>
      </c>
      <c r="AD51" s="36">
        <f t="shared" si="21"/>
        <v>0</v>
      </c>
      <c r="AE51" s="133">
        <v>1</v>
      </c>
      <c r="AF51" s="127">
        <v>8</v>
      </c>
      <c r="AG51" s="9">
        <v>1</v>
      </c>
      <c r="AH51" s="9">
        <f t="shared" si="22"/>
        <v>0</v>
      </c>
      <c r="AI51" s="49"/>
      <c r="AJ51" s="9"/>
      <c r="AK51" s="9"/>
      <c r="AL51" s="69"/>
      <c r="AM51" s="10">
        <f t="shared" si="23"/>
        <v>0</v>
      </c>
      <c r="AN51" s="49">
        <f t="shared" si="25"/>
        <v>0</v>
      </c>
      <c r="AO51" s="10"/>
      <c r="AP51" s="89"/>
      <c r="AQ51" s="91">
        <f t="shared" si="24"/>
        <v>0</v>
      </c>
    </row>
    <row r="52" spans="1:43" ht="12.75">
      <c r="A52" s="9">
        <v>864</v>
      </c>
      <c r="B52" s="3" t="s">
        <v>32</v>
      </c>
      <c r="C52" s="9">
        <v>43</v>
      </c>
      <c r="D52" s="9">
        <v>43</v>
      </c>
      <c r="E52" s="9"/>
      <c r="F52" s="9"/>
      <c r="G52" s="9">
        <f t="shared" si="13"/>
        <v>0</v>
      </c>
      <c r="H52" s="9">
        <v>1</v>
      </c>
      <c r="I52" s="36"/>
      <c r="J52" s="48"/>
      <c r="K52" s="54">
        <f aca="true" t="shared" si="26" ref="K52:K91">G52+H52+I52-L52+O52</f>
        <v>1</v>
      </c>
      <c r="L52" s="46"/>
      <c r="M52" s="46"/>
      <c r="N52" s="46">
        <f t="shared" si="15"/>
        <v>0</v>
      </c>
      <c r="O52" s="83"/>
      <c r="P52" s="46">
        <f aca="true" t="shared" si="27" ref="P52:P91">(G52+H52+I52+O52)-M52-N52-L52</f>
        <v>1</v>
      </c>
      <c r="Q52" s="9">
        <v>15</v>
      </c>
      <c r="R52" s="107">
        <v>3</v>
      </c>
      <c r="S52" s="9">
        <v>3</v>
      </c>
      <c r="T52" s="9">
        <f aca="true" t="shared" si="28" ref="T52:T81">R52-S52</f>
        <v>0</v>
      </c>
      <c r="U52" s="114"/>
      <c r="V52" s="115"/>
      <c r="W52" s="114"/>
      <c r="X52" s="114"/>
      <c r="Y52" s="47"/>
      <c r="Z52" s="47">
        <f aca="true" t="shared" si="29" ref="Z52:Z81">AB52+AC52</f>
        <v>0</v>
      </c>
      <c r="AA52" s="47"/>
      <c r="AB52" s="47">
        <f aca="true" t="shared" si="30" ref="AB52:AB81">IF((T52-W52-AA52)&gt;0,(T52-W52-AA52),0)</f>
        <v>0</v>
      </c>
      <c r="AC52" s="36">
        <f aca="true" t="shared" si="31" ref="AC52:AC81">T52+U52-W52+X52-AA52-AB52</f>
        <v>0</v>
      </c>
      <c r="AD52" s="36">
        <f aca="true" t="shared" si="32" ref="AD52:AD81">Y52</f>
        <v>0</v>
      </c>
      <c r="AE52" s="133">
        <v>2</v>
      </c>
      <c r="AF52" s="127"/>
      <c r="AG52" s="9">
        <v>2</v>
      </c>
      <c r="AH52" s="9">
        <f t="shared" si="22"/>
        <v>0</v>
      </c>
      <c r="AI52" s="49"/>
      <c r="AJ52" s="9"/>
      <c r="AK52" s="9"/>
      <c r="AL52" s="69"/>
      <c r="AM52" s="10">
        <f aca="true" t="shared" si="33" ref="AM52:AM91">IF((AH52-AJ52-AP52)&gt;0,(AH52-AJ52-AP52),0)</f>
        <v>0</v>
      </c>
      <c r="AN52" s="49">
        <f aca="true" t="shared" si="34" ref="AN52:AN91">AH52-AJ52-AP52-AM52+AK52</f>
        <v>0</v>
      </c>
      <c r="AO52" s="10"/>
      <c r="AP52" s="89"/>
      <c r="AQ52" s="91">
        <f aca="true" t="shared" si="35" ref="AQ52:AQ91">AH52+AI52-AJ52+AK52</f>
        <v>0</v>
      </c>
    </row>
    <row r="53" spans="1:43" ht="12.75">
      <c r="A53" s="9">
        <v>857</v>
      </c>
      <c r="B53" s="3" t="s">
        <v>25</v>
      </c>
      <c r="C53" s="9">
        <v>31</v>
      </c>
      <c r="D53" s="9">
        <v>31</v>
      </c>
      <c r="E53" s="9"/>
      <c r="F53" s="9"/>
      <c r="G53" s="9">
        <f t="shared" si="13"/>
        <v>0</v>
      </c>
      <c r="H53" s="9">
        <v>1</v>
      </c>
      <c r="I53" s="36"/>
      <c r="J53" s="48"/>
      <c r="K53" s="54">
        <f t="shared" si="26"/>
        <v>1</v>
      </c>
      <c r="L53" s="46"/>
      <c r="M53" s="46"/>
      <c r="N53" s="46">
        <f t="shared" si="15"/>
        <v>0</v>
      </c>
      <c r="O53" s="83"/>
      <c r="P53" s="46">
        <f t="shared" si="27"/>
        <v>1</v>
      </c>
      <c r="Q53" s="9"/>
      <c r="R53" s="107">
        <v>3</v>
      </c>
      <c r="S53" s="9">
        <v>3</v>
      </c>
      <c r="T53" s="9">
        <f t="shared" si="28"/>
        <v>0</v>
      </c>
      <c r="U53" s="114"/>
      <c r="V53" s="115"/>
      <c r="W53" s="114"/>
      <c r="X53" s="114"/>
      <c r="Y53" s="47"/>
      <c r="Z53" s="47">
        <f t="shared" si="29"/>
        <v>0</v>
      </c>
      <c r="AA53" s="47"/>
      <c r="AB53" s="47">
        <f t="shared" si="30"/>
        <v>0</v>
      </c>
      <c r="AC53" s="36">
        <f t="shared" si="31"/>
        <v>0</v>
      </c>
      <c r="AD53" s="36">
        <f t="shared" si="32"/>
        <v>0</v>
      </c>
      <c r="AE53" s="133">
        <v>2</v>
      </c>
      <c r="AF53" s="127">
        <v>12</v>
      </c>
      <c r="AG53" s="9">
        <v>1</v>
      </c>
      <c r="AH53" s="9">
        <f t="shared" si="22"/>
        <v>1</v>
      </c>
      <c r="AI53" s="49"/>
      <c r="AJ53" s="9"/>
      <c r="AK53" s="9"/>
      <c r="AL53" s="69"/>
      <c r="AM53" s="10">
        <f t="shared" si="33"/>
        <v>1</v>
      </c>
      <c r="AN53" s="49">
        <f t="shared" si="34"/>
        <v>0</v>
      </c>
      <c r="AO53" s="10"/>
      <c r="AP53" s="89"/>
      <c r="AQ53" s="91">
        <f t="shared" si="35"/>
        <v>1</v>
      </c>
    </row>
    <row r="54" spans="1:43" ht="12.75">
      <c r="A54" s="9">
        <v>843</v>
      </c>
      <c r="B54" s="3" t="s">
        <v>15</v>
      </c>
      <c r="C54" s="9">
        <v>39</v>
      </c>
      <c r="D54" s="9">
        <v>27</v>
      </c>
      <c r="E54" s="9">
        <v>12</v>
      </c>
      <c r="F54" s="9"/>
      <c r="G54" s="9">
        <f t="shared" si="13"/>
        <v>12</v>
      </c>
      <c r="H54" s="9"/>
      <c r="I54" s="36"/>
      <c r="J54" s="48"/>
      <c r="K54" s="54">
        <f t="shared" si="26"/>
        <v>12</v>
      </c>
      <c r="L54" s="46"/>
      <c r="M54" s="46"/>
      <c r="N54" s="46">
        <f t="shared" si="15"/>
        <v>12</v>
      </c>
      <c r="O54" s="83"/>
      <c r="P54" s="46">
        <f t="shared" si="27"/>
        <v>0</v>
      </c>
      <c r="Q54" s="9">
        <v>21</v>
      </c>
      <c r="R54" s="107">
        <v>3</v>
      </c>
      <c r="S54" s="9">
        <v>2</v>
      </c>
      <c r="T54" s="9">
        <f t="shared" si="28"/>
        <v>1</v>
      </c>
      <c r="U54" s="114"/>
      <c r="V54" s="115"/>
      <c r="W54" s="114"/>
      <c r="X54" s="114"/>
      <c r="Y54" s="47"/>
      <c r="Z54" s="47">
        <f t="shared" si="29"/>
        <v>1</v>
      </c>
      <c r="AA54" s="47"/>
      <c r="AB54" s="47">
        <f t="shared" si="30"/>
        <v>1</v>
      </c>
      <c r="AC54" s="36">
        <f t="shared" si="31"/>
        <v>0</v>
      </c>
      <c r="AD54" s="36">
        <f t="shared" si="32"/>
        <v>0</v>
      </c>
      <c r="AE54" s="133">
        <v>3</v>
      </c>
      <c r="AF54" s="127"/>
      <c r="AG54" s="9">
        <v>2</v>
      </c>
      <c r="AH54" s="9">
        <f t="shared" si="22"/>
        <v>1</v>
      </c>
      <c r="AI54" s="49"/>
      <c r="AJ54" s="9"/>
      <c r="AK54" s="9"/>
      <c r="AL54" s="69"/>
      <c r="AM54" s="10">
        <f t="shared" si="33"/>
        <v>1</v>
      </c>
      <c r="AN54" s="49">
        <f t="shared" si="34"/>
        <v>0</v>
      </c>
      <c r="AO54" s="10"/>
      <c r="AP54" s="89"/>
      <c r="AQ54" s="91">
        <f t="shared" si="35"/>
        <v>1</v>
      </c>
    </row>
    <row r="55" spans="1:43" ht="12.75">
      <c r="A55" s="9">
        <v>899</v>
      </c>
      <c r="B55" s="3" t="s">
        <v>134</v>
      </c>
      <c r="C55" s="9">
        <v>26</v>
      </c>
      <c r="D55" s="9">
        <v>26</v>
      </c>
      <c r="E55" s="9"/>
      <c r="F55" s="9"/>
      <c r="G55" s="9">
        <f t="shared" si="13"/>
        <v>0</v>
      </c>
      <c r="H55" s="9"/>
      <c r="I55" s="102"/>
      <c r="J55" s="64"/>
      <c r="K55" s="54">
        <f t="shared" si="26"/>
        <v>0</v>
      </c>
      <c r="L55" s="46"/>
      <c r="M55" s="46"/>
      <c r="N55" s="46">
        <f t="shared" si="15"/>
        <v>0</v>
      </c>
      <c r="O55" s="83"/>
      <c r="P55" s="46">
        <f t="shared" si="27"/>
        <v>0</v>
      </c>
      <c r="Q55" s="53">
        <v>14</v>
      </c>
      <c r="R55" s="107">
        <v>3</v>
      </c>
      <c r="S55" s="9">
        <v>2</v>
      </c>
      <c r="T55" s="9">
        <f t="shared" si="28"/>
        <v>1</v>
      </c>
      <c r="U55" s="114"/>
      <c r="V55" s="115"/>
      <c r="W55" s="114"/>
      <c r="X55" s="114"/>
      <c r="Y55" s="47"/>
      <c r="Z55" s="47">
        <f t="shared" si="29"/>
        <v>1</v>
      </c>
      <c r="AA55" s="47"/>
      <c r="AB55" s="47">
        <f t="shared" si="30"/>
        <v>1</v>
      </c>
      <c r="AC55" s="36">
        <f t="shared" si="31"/>
        <v>0</v>
      </c>
      <c r="AD55" s="36">
        <f t="shared" si="32"/>
        <v>0</v>
      </c>
      <c r="AE55" s="133">
        <v>2</v>
      </c>
      <c r="AF55" s="127"/>
      <c r="AG55" s="9">
        <v>2</v>
      </c>
      <c r="AH55" s="9">
        <f t="shared" si="22"/>
        <v>0</v>
      </c>
      <c r="AI55" s="49"/>
      <c r="AJ55" s="9"/>
      <c r="AK55" s="9"/>
      <c r="AL55" s="69"/>
      <c r="AM55" s="10">
        <f t="shared" si="33"/>
        <v>0</v>
      </c>
      <c r="AN55" s="49">
        <f t="shared" si="34"/>
        <v>0</v>
      </c>
      <c r="AO55" s="10"/>
      <c r="AP55" s="89"/>
      <c r="AQ55" s="91">
        <f t="shared" si="35"/>
        <v>0</v>
      </c>
    </row>
    <row r="56" spans="1:43" ht="12.75">
      <c r="A56" s="9">
        <v>836</v>
      </c>
      <c r="B56" s="3" t="s">
        <v>135</v>
      </c>
      <c r="C56" s="9">
        <v>30</v>
      </c>
      <c r="D56" s="9">
        <v>30</v>
      </c>
      <c r="E56" s="9">
        <v>12</v>
      </c>
      <c r="F56" s="9"/>
      <c r="G56" s="9">
        <f t="shared" si="13"/>
        <v>0</v>
      </c>
      <c r="H56" s="9"/>
      <c r="I56" s="36"/>
      <c r="J56" s="48"/>
      <c r="K56" s="54">
        <f t="shared" si="26"/>
        <v>0</v>
      </c>
      <c r="L56" s="46"/>
      <c r="M56" s="46"/>
      <c r="N56" s="46">
        <f t="shared" si="15"/>
        <v>0</v>
      </c>
      <c r="O56" s="83"/>
      <c r="P56" s="46">
        <f t="shared" si="27"/>
        <v>0</v>
      </c>
      <c r="Q56" s="9">
        <v>6</v>
      </c>
      <c r="R56" s="107">
        <v>3</v>
      </c>
      <c r="S56" s="9">
        <v>1</v>
      </c>
      <c r="T56" s="9">
        <f t="shared" si="28"/>
        <v>2</v>
      </c>
      <c r="U56" s="114"/>
      <c r="V56" s="115"/>
      <c r="W56" s="114"/>
      <c r="X56" s="114"/>
      <c r="Y56" s="47"/>
      <c r="Z56" s="47">
        <f t="shared" si="29"/>
        <v>2</v>
      </c>
      <c r="AA56" s="47"/>
      <c r="AB56" s="47">
        <f t="shared" si="30"/>
        <v>2</v>
      </c>
      <c r="AC56" s="36">
        <f t="shared" si="31"/>
        <v>0</v>
      </c>
      <c r="AD56" s="36">
        <f t="shared" si="32"/>
        <v>0</v>
      </c>
      <c r="AE56" s="133">
        <v>1</v>
      </c>
      <c r="AF56" s="127">
        <v>16</v>
      </c>
      <c r="AG56" s="9">
        <v>1</v>
      </c>
      <c r="AH56" s="9">
        <f t="shared" si="22"/>
        <v>0</v>
      </c>
      <c r="AI56" s="49"/>
      <c r="AJ56" s="9"/>
      <c r="AK56" s="9"/>
      <c r="AL56" s="69"/>
      <c r="AM56" s="10">
        <f t="shared" si="33"/>
        <v>0</v>
      </c>
      <c r="AN56" s="49">
        <f t="shared" si="34"/>
        <v>0</v>
      </c>
      <c r="AO56" s="10"/>
      <c r="AP56" s="89"/>
      <c r="AQ56" s="91">
        <f t="shared" si="35"/>
        <v>0</v>
      </c>
    </row>
    <row r="57" spans="1:43" ht="12.75">
      <c r="A57" s="9">
        <v>835</v>
      </c>
      <c r="B57" s="3" t="s">
        <v>10</v>
      </c>
      <c r="C57" s="9">
        <v>28</v>
      </c>
      <c r="D57" s="9">
        <v>25</v>
      </c>
      <c r="E57" s="9"/>
      <c r="F57" s="9"/>
      <c r="G57" s="9">
        <f t="shared" si="13"/>
        <v>3</v>
      </c>
      <c r="H57" s="9"/>
      <c r="I57" s="36"/>
      <c r="J57" s="48"/>
      <c r="K57" s="54">
        <f t="shared" si="26"/>
        <v>3</v>
      </c>
      <c r="L57" s="46"/>
      <c r="M57" s="46"/>
      <c r="N57" s="46">
        <f t="shared" si="15"/>
        <v>3</v>
      </c>
      <c r="O57" s="83"/>
      <c r="P57" s="46">
        <f t="shared" si="27"/>
        <v>0</v>
      </c>
      <c r="Q57" s="9">
        <v>18</v>
      </c>
      <c r="R57" s="107">
        <v>1</v>
      </c>
      <c r="S57" s="9">
        <v>1</v>
      </c>
      <c r="T57" s="9">
        <f t="shared" si="28"/>
        <v>0</v>
      </c>
      <c r="U57" s="114"/>
      <c r="V57" s="115"/>
      <c r="W57" s="114"/>
      <c r="X57" s="114"/>
      <c r="Y57" s="47"/>
      <c r="Z57" s="47">
        <f t="shared" si="29"/>
        <v>0</v>
      </c>
      <c r="AA57" s="47"/>
      <c r="AB57" s="47">
        <f t="shared" si="30"/>
        <v>0</v>
      </c>
      <c r="AC57" s="36">
        <f t="shared" si="31"/>
        <v>0</v>
      </c>
      <c r="AD57" s="36">
        <f t="shared" si="32"/>
        <v>0</v>
      </c>
      <c r="AE57" s="133">
        <v>2</v>
      </c>
      <c r="AF57" s="127"/>
      <c r="AG57" s="9">
        <v>0</v>
      </c>
      <c r="AH57" s="9">
        <f t="shared" si="22"/>
        <v>2</v>
      </c>
      <c r="AI57" s="49"/>
      <c r="AJ57" s="9"/>
      <c r="AK57" s="9"/>
      <c r="AL57" s="69"/>
      <c r="AM57" s="10">
        <f t="shared" si="33"/>
        <v>2</v>
      </c>
      <c r="AN57" s="49">
        <f t="shared" si="34"/>
        <v>0</v>
      </c>
      <c r="AO57" s="10"/>
      <c r="AP57" s="89"/>
      <c r="AQ57" s="91">
        <f t="shared" si="35"/>
        <v>2</v>
      </c>
    </row>
    <row r="58" spans="1:43" ht="12.75">
      <c r="A58" s="9">
        <v>866</v>
      </c>
      <c r="B58" s="3" t="s">
        <v>34</v>
      </c>
      <c r="C58" s="9">
        <v>26</v>
      </c>
      <c r="D58" s="9">
        <v>26</v>
      </c>
      <c r="E58" s="9"/>
      <c r="F58" s="9"/>
      <c r="G58" s="9">
        <f t="shared" si="13"/>
        <v>0</v>
      </c>
      <c r="H58" s="9">
        <v>1</v>
      </c>
      <c r="I58" s="36"/>
      <c r="J58" s="48"/>
      <c r="K58" s="54">
        <f t="shared" si="26"/>
        <v>1</v>
      </c>
      <c r="L58" s="46"/>
      <c r="M58" s="46"/>
      <c r="N58" s="46">
        <f t="shared" si="15"/>
        <v>0</v>
      </c>
      <c r="O58" s="83"/>
      <c r="P58" s="46">
        <f t="shared" si="27"/>
        <v>1</v>
      </c>
      <c r="Q58" s="9">
        <v>9</v>
      </c>
      <c r="R58" s="107">
        <v>3</v>
      </c>
      <c r="S58" s="9">
        <v>2</v>
      </c>
      <c r="T58" s="9">
        <f t="shared" si="28"/>
        <v>1</v>
      </c>
      <c r="U58" s="114"/>
      <c r="V58" s="115"/>
      <c r="W58" s="114"/>
      <c r="X58" s="114"/>
      <c r="Y58" s="47">
        <v>7</v>
      </c>
      <c r="Z58" s="47">
        <f t="shared" si="29"/>
        <v>1</v>
      </c>
      <c r="AA58" s="47"/>
      <c r="AB58" s="47">
        <f t="shared" si="30"/>
        <v>1</v>
      </c>
      <c r="AC58" s="36">
        <f t="shared" si="31"/>
        <v>0</v>
      </c>
      <c r="AD58" s="36">
        <f t="shared" si="32"/>
        <v>7</v>
      </c>
      <c r="AE58" s="133">
        <v>1</v>
      </c>
      <c r="AF58" s="127"/>
      <c r="AG58" s="9">
        <v>1</v>
      </c>
      <c r="AH58" s="9">
        <f t="shared" si="22"/>
        <v>0</v>
      </c>
      <c r="AI58" s="49"/>
      <c r="AJ58" s="9"/>
      <c r="AK58" s="9"/>
      <c r="AL58" s="69"/>
      <c r="AM58" s="10">
        <f t="shared" si="33"/>
        <v>0</v>
      </c>
      <c r="AN58" s="49">
        <f t="shared" si="34"/>
        <v>0</v>
      </c>
      <c r="AO58" s="10"/>
      <c r="AP58" s="89"/>
      <c r="AQ58" s="91">
        <f t="shared" si="35"/>
        <v>0</v>
      </c>
    </row>
    <row r="59" spans="1:43" ht="12.75">
      <c r="A59" s="9">
        <v>816</v>
      </c>
      <c r="B59" s="3" t="s">
        <v>4</v>
      </c>
      <c r="C59" s="9">
        <v>43</v>
      </c>
      <c r="D59" s="9">
        <v>40</v>
      </c>
      <c r="E59" s="9">
        <v>12</v>
      </c>
      <c r="F59" s="9"/>
      <c r="G59" s="9">
        <f t="shared" si="13"/>
        <v>3</v>
      </c>
      <c r="H59" s="9">
        <v>1</v>
      </c>
      <c r="I59" s="36"/>
      <c r="J59" s="48"/>
      <c r="K59" s="54">
        <f t="shared" si="26"/>
        <v>4</v>
      </c>
      <c r="L59" s="46"/>
      <c r="M59" s="46"/>
      <c r="N59" s="46">
        <f t="shared" si="15"/>
        <v>3</v>
      </c>
      <c r="O59" s="83"/>
      <c r="P59" s="46">
        <f t="shared" si="27"/>
        <v>1</v>
      </c>
      <c r="Q59" s="9"/>
      <c r="R59" s="107">
        <v>4</v>
      </c>
      <c r="S59" s="9">
        <v>3</v>
      </c>
      <c r="T59" s="9">
        <f t="shared" si="28"/>
        <v>1</v>
      </c>
      <c r="U59" s="114"/>
      <c r="V59" s="115"/>
      <c r="W59" s="114"/>
      <c r="X59" s="114"/>
      <c r="Y59" s="47">
        <v>12</v>
      </c>
      <c r="Z59" s="47">
        <f t="shared" si="29"/>
        <v>1</v>
      </c>
      <c r="AA59" s="47"/>
      <c r="AB59" s="47">
        <f t="shared" si="30"/>
        <v>1</v>
      </c>
      <c r="AC59" s="36">
        <f t="shared" si="31"/>
        <v>0</v>
      </c>
      <c r="AD59" s="36">
        <f t="shared" si="32"/>
        <v>12</v>
      </c>
      <c r="AE59" s="133">
        <v>3</v>
      </c>
      <c r="AF59" s="127"/>
      <c r="AG59" s="9">
        <v>3</v>
      </c>
      <c r="AH59" s="9">
        <f t="shared" si="22"/>
        <v>0</v>
      </c>
      <c r="AI59" s="49"/>
      <c r="AJ59" s="9"/>
      <c r="AK59" s="9"/>
      <c r="AL59" s="69"/>
      <c r="AM59" s="10">
        <f t="shared" si="33"/>
        <v>0</v>
      </c>
      <c r="AN59" s="49">
        <f t="shared" si="34"/>
        <v>0</v>
      </c>
      <c r="AO59" s="10"/>
      <c r="AP59" s="89"/>
      <c r="AQ59" s="91">
        <f t="shared" si="35"/>
        <v>0</v>
      </c>
    </row>
    <row r="60" spans="1:43" s="12" customFormat="1" ht="12.75">
      <c r="A60" s="9" t="s">
        <v>138</v>
      </c>
      <c r="B60" s="3" t="s">
        <v>132</v>
      </c>
      <c r="C60" s="9">
        <v>52</v>
      </c>
      <c r="D60" s="9">
        <v>51</v>
      </c>
      <c r="E60" s="9"/>
      <c r="F60" s="9"/>
      <c r="G60" s="9">
        <f t="shared" si="13"/>
        <v>1</v>
      </c>
      <c r="H60" s="9">
        <v>2</v>
      </c>
      <c r="I60" s="36"/>
      <c r="J60" s="48"/>
      <c r="K60" s="54">
        <f t="shared" si="26"/>
        <v>3</v>
      </c>
      <c r="L60" s="46"/>
      <c r="M60" s="46"/>
      <c r="N60" s="46">
        <f t="shared" si="15"/>
        <v>1</v>
      </c>
      <c r="O60" s="83"/>
      <c r="P60" s="46">
        <f t="shared" si="27"/>
        <v>2</v>
      </c>
      <c r="Q60" s="9">
        <v>4</v>
      </c>
      <c r="R60" s="107">
        <v>7</v>
      </c>
      <c r="S60" s="9">
        <v>3</v>
      </c>
      <c r="T60" s="9">
        <f t="shared" si="28"/>
        <v>4</v>
      </c>
      <c r="U60" s="114"/>
      <c r="V60" s="115"/>
      <c r="W60" s="114"/>
      <c r="X60" s="114"/>
      <c r="Y60" s="47"/>
      <c r="Z60" s="47">
        <f t="shared" si="29"/>
        <v>4</v>
      </c>
      <c r="AA60" s="47"/>
      <c r="AB60" s="47">
        <f t="shared" si="30"/>
        <v>4</v>
      </c>
      <c r="AC60" s="36">
        <f t="shared" si="31"/>
        <v>0</v>
      </c>
      <c r="AD60" s="36">
        <f t="shared" si="32"/>
        <v>0</v>
      </c>
      <c r="AE60" s="133">
        <v>2</v>
      </c>
      <c r="AF60" s="127">
        <v>7</v>
      </c>
      <c r="AG60" s="9">
        <v>1</v>
      </c>
      <c r="AH60" s="9">
        <f t="shared" si="22"/>
        <v>1</v>
      </c>
      <c r="AI60" s="49"/>
      <c r="AJ60" s="9"/>
      <c r="AK60" s="9"/>
      <c r="AL60" s="69"/>
      <c r="AM60" s="10">
        <f t="shared" si="33"/>
        <v>1</v>
      </c>
      <c r="AN60" s="49">
        <f t="shared" si="34"/>
        <v>0</v>
      </c>
      <c r="AO60" s="10"/>
      <c r="AP60" s="89"/>
      <c r="AQ60" s="91">
        <f t="shared" si="35"/>
        <v>1</v>
      </c>
    </row>
    <row r="61" spans="1:43" ht="12.75">
      <c r="A61" s="9" t="s">
        <v>139</v>
      </c>
      <c r="B61" s="3" t="s">
        <v>133</v>
      </c>
      <c r="C61" s="9">
        <v>44</v>
      </c>
      <c r="D61" s="9">
        <v>44</v>
      </c>
      <c r="E61" s="9"/>
      <c r="F61" s="9"/>
      <c r="G61" s="9">
        <f t="shared" si="13"/>
        <v>0</v>
      </c>
      <c r="H61" s="9">
        <v>2</v>
      </c>
      <c r="I61" s="36"/>
      <c r="J61" s="48"/>
      <c r="K61" s="54">
        <f t="shared" si="26"/>
        <v>2</v>
      </c>
      <c r="L61" s="46"/>
      <c r="M61" s="46"/>
      <c r="N61" s="46">
        <f t="shared" si="15"/>
        <v>0</v>
      </c>
      <c r="O61" s="83"/>
      <c r="P61" s="46">
        <f t="shared" si="27"/>
        <v>2</v>
      </c>
      <c r="Q61" s="9">
        <v>4</v>
      </c>
      <c r="R61" s="107">
        <v>4</v>
      </c>
      <c r="S61" s="9">
        <v>3</v>
      </c>
      <c r="T61" s="9">
        <f t="shared" si="28"/>
        <v>1</v>
      </c>
      <c r="U61" s="114"/>
      <c r="V61" s="115"/>
      <c r="W61" s="114"/>
      <c r="X61" s="114"/>
      <c r="Y61" s="47"/>
      <c r="Z61" s="47">
        <f t="shared" si="29"/>
        <v>1</v>
      </c>
      <c r="AA61" s="47"/>
      <c r="AB61" s="47">
        <f t="shared" si="30"/>
        <v>1</v>
      </c>
      <c r="AC61" s="36">
        <f t="shared" si="31"/>
        <v>0</v>
      </c>
      <c r="AD61" s="36">
        <f t="shared" si="32"/>
        <v>0</v>
      </c>
      <c r="AE61" s="133">
        <v>2</v>
      </c>
      <c r="AF61" s="127"/>
      <c r="AG61" s="9">
        <v>0</v>
      </c>
      <c r="AH61" s="9">
        <f t="shared" si="22"/>
        <v>2</v>
      </c>
      <c r="AI61" s="49"/>
      <c r="AJ61" s="9"/>
      <c r="AK61" s="9"/>
      <c r="AL61" s="69"/>
      <c r="AM61" s="10">
        <f t="shared" si="33"/>
        <v>2</v>
      </c>
      <c r="AN61" s="49">
        <f t="shared" si="34"/>
        <v>0</v>
      </c>
      <c r="AO61" s="10"/>
      <c r="AP61" s="89"/>
      <c r="AQ61" s="91">
        <f t="shared" si="35"/>
        <v>2</v>
      </c>
    </row>
    <row r="62" spans="1:43" ht="12.75">
      <c r="A62" s="9">
        <v>817</v>
      </c>
      <c r="B62" s="3" t="s">
        <v>5</v>
      </c>
      <c r="C62" s="9">
        <v>34</v>
      </c>
      <c r="D62" s="9">
        <v>34</v>
      </c>
      <c r="E62" s="9"/>
      <c r="F62" s="9"/>
      <c r="G62" s="9">
        <f t="shared" si="13"/>
        <v>0</v>
      </c>
      <c r="H62" s="9">
        <v>1</v>
      </c>
      <c r="I62" s="36"/>
      <c r="J62" s="48"/>
      <c r="K62" s="54">
        <f t="shared" si="26"/>
        <v>1</v>
      </c>
      <c r="L62" s="46"/>
      <c r="M62" s="46"/>
      <c r="N62" s="46">
        <f t="shared" si="15"/>
        <v>0</v>
      </c>
      <c r="O62" s="83"/>
      <c r="P62" s="46">
        <f t="shared" si="27"/>
        <v>1</v>
      </c>
      <c r="Q62" s="9">
        <v>12</v>
      </c>
      <c r="R62" s="107">
        <v>4</v>
      </c>
      <c r="S62" s="9">
        <v>2</v>
      </c>
      <c r="T62" s="9">
        <f t="shared" si="28"/>
        <v>2</v>
      </c>
      <c r="U62" s="114"/>
      <c r="V62" s="115"/>
      <c r="W62" s="114"/>
      <c r="X62" s="114"/>
      <c r="Y62" s="47"/>
      <c r="Z62" s="47">
        <f t="shared" si="29"/>
        <v>2</v>
      </c>
      <c r="AA62" s="47"/>
      <c r="AB62" s="47">
        <f t="shared" si="30"/>
        <v>2</v>
      </c>
      <c r="AC62" s="36">
        <f t="shared" si="31"/>
        <v>0</v>
      </c>
      <c r="AD62" s="36">
        <f t="shared" si="32"/>
        <v>0</v>
      </c>
      <c r="AE62" s="133">
        <v>2</v>
      </c>
      <c r="AF62" s="127">
        <v>12</v>
      </c>
      <c r="AG62" s="9">
        <v>2</v>
      </c>
      <c r="AH62" s="9">
        <f t="shared" si="22"/>
        <v>0</v>
      </c>
      <c r="AI62" s="49"/>
      <c r="AJ62" s="9"/>
      <c r="AK62" s="9"/>
      <c r="AL62" s="69"/>
      <c r="AM62" s="10">
        <f t="shared" si="33"/>
        <v>0</v>
      </c>
      <c r="AN62" s="49">
        <f t="shared" si="34"/>
        <v>0</v>
      </c>
      <c r="AO62" s="10"/>
      <c r="AP62" s="89"/>
      <c r="AQ62" s="91">
        <f t="shared" si="35"/>
        <v>0</v>
      </c>
    </row>
    <row r="63" spans="1:43" s="4" customFormat="1" ht="12.75">
      <c r="A63" s="9" t="s">
        <v>140</v>
      </c>
      <c r="B63" s="3" t="s">
        <v>152</v>
      </c>
      <c r="C63" s="9">
        <v>38</v>
      </c>
      <c r="D63" s="9">
        <v>38</v>
      </c>
      <c r="E63" s="9"/>
      <c r="F63" s="9"/>
      <c r="G63" s="9">
        <f t="shared" si="13"/>
        <v>0</v>
      </c>
      <c r="H63" s="9"/>
      <c r="I63" s="36"/>
      <c r="J63" s="48"/>
      <c r="K63" s="54">
        <f t="shared" si="26"/>
        <v>0</v>
      </c>
      <c r="L63" s="46"/>
      <c r="M63" s="46"/>
      <c r="N63" s="46">
        <f t="shared" si="15"/>
        <v>0</v>
      </c>
      <c r="O63" s="83"/>
      <c r="P63" s="46">
        <f t="shared" si="27"/>
        <v>0</v>
      </c>
      <c r="Q63" s="9">
        <v>6</v>
      </c>
      <c r="R63" s="107">
        <v>5</v>
      </c>
      <c r="S63" s="9">
        <v>4</v>
      </c>
      <c r="T63" s="9">
        <f t="shared" si="28"/>
        <v>1</v>
      </c>
      <c r="U63" s="114"/>
      <c r="V63" s="115"/>
      <c r="W63" s="114"/>
      <c r="X63" s="114"/>
      <c r="Y63" s="47"/>
      <c r="Z63" s="47">
        <f t="shared" si="29"/>
        <v>1</v>
      </c>
      <c r="AA63" s="47"/>
      <c r="AB63" s="47">
        <f t="shared" si="30"/>
        <v>1</v>
      </c>
      <c r="AC63" s="36">
        <f t="shared" si="31"/>
        <v>0</v>
      </c>
      <c r="AD63" s="36">
        <f t="shared" si="32"/>
        <v>0</v>
      </c>
      <c r="AE63" s="133">
        <v>2</v>
      </c>
      <c r="AF63" s="127"/>
      <c r="AG63" s="9">
        <v>2</v>
      </c>
      <c r="AH63" s="9">
        <f t="shared" si="22"/>
        <v>0</v>
      </c>
      <c r="AI63" s="49"/>
      <c r="AJ63" s="9"/>
      <c r="AK63" s="9"/>
      <c r="AL63" s="69"/>
      <c r="AM63" s="10">
        <f t="shared" si="33"/>
        <v>0</v>
      </c>
      <c r="AN63" s="49">
        <f t="shared" si="34"/>
        <v>0</v>
      </c>
      <c r="AO63" s="10"/>
      <c r="AP63" s="89"/>
      <c r="AQ63" s="91">
        <f t="shared" si="35"/>
        <v>0</v>
      </c>
    </row>
    <row r="64" spans="1:43" s="4" customFormat="1" ht="12.75">
      <c r="A64" s="9" t="s">
        <v>141</v>
      </c>
      <c r="B64" s="3" t="s">
        <v>146</v>
      </c>
      <c r="C64" s="9">
        <v>39</v>
      </c>
      <c r="D64" s="9">
        <v>38</v>
      </c>
      <c r="E64" s="9"/>
      <c r="F64" s="9"/>
      <c r="G64" s="9">
        <f t="shared" si="13"/>
        <v>1</v>
      </c>
      <c r="H64" s="9">
        <v>1</v>
      </c>
      <c r="I64" s="36">
        <v>1</v>
      </c>
      <c r="J64" s="48"/>
      <c r="K64" s="54">
        <f t="shared" si="26"/>
        <v>3</v>
      </c>
      <c r="L64" s="46"/>
      <c r="M64" s="46"/>
      <c r="N64" s="46">
        <f t="shared" si="15"/>
        <v>1</v>
      </c>
      <c r="O64" s="83"/>
      <c r="P64" s="46">
        <f t="shared" si="27"/>
        <v>2</v>
      </c>
      <c r="Q64" s="9"/>
      <c r="R64" s="107">
        <v>4</v>
      </c>
      <c r="S64" s="9">
        <v>3</v>
      </c>
      <c r="T64" s="9">
        <f t="shared" si="28"/>
        <v>1</v>
      </c>
      <c r="U64" s="114"/>
      <c r="V64" s="115"/>
      <c r="W64" s="114"/>
      <c r="X64" s="114"/>
      <c r="Y64" s="47">
        <v>9</v>
      </c>
      <c r="Z64" s="47">
        <f t="shared" si="29"/>
        <v>1</v>
      </c>
      <c r="AA64" s="47"/>
      <c r="AB64" s="47">
        <f t="shared" si="30"/>
        <v>1</v>
      </c>
      <c r="AC64" s="36">
        <f t="shared" si="31"/>
        <v>0</v>
      </c>
      <c r="AD64" s="36">
        <f t="shared" si="32"/>
        <v>9</v>
      </c>
      <c r="AE64" s="133">
        <v>3</v>
      </c>
      <c r="AF64" s="127">
        <v>6</v>
      </c>
      <c r="AG64" s="9">
        <v>3</v>
      </c>
      <c r="AH64" s="9">
        <f t="shared" si="22"/>
        <v>0</v>
      </c>
      <c r="AI64" s="49"/>
      <c r="AJ64" s="9"/>
      <c r="AK64" s="9"/>
      <c r="AL64" s="69">
        <v>8</v>
      </c>
      <c r="AM64" s="10">
        <f t="shared" si="33"/>
        <v>0</v>
      </c>
      <c r="AN64" s="49">
        <f t="shared" si="34"/>
        <v>0</v>
      </c>
      <c r="AO64" s="10"/>
      <c r="AP64" s="89"/>
      <c r="AQ64" s="91">
        <f t="shared" si="35"/>
        <v>0</v>
      </c>
    </row>
    <row r="65" spans="1:43" ht="12.75">
      <c r="A65" s="9">
        <v>840</v>
      </c>
      <c r="B65" s="3" t="s">
        <v>12</v>
      </c>
      <c r="C65" s="9">
        <v>43</v>
      </c>
      <c r="D65" s="9">
        <v>43</v>
      </c>
      <c r="E65" s="9">
        <v>12</v>
      </c>
      <c r="F65" s="9"/>
      <c r="G65" s="9">
        <f t="shared" si="13"/>
        <v>0</v>
      </c>
      <c r="H65" s="9">
        <v>1</v>
      </c>
      <c r="I65" s="36"/>
      <c r="J65" s="48"/>
      <c r="K65" s="54">
        <f t="shared" si="26"/>
        <v>1</v>
      </c>
      <c r="L65" s="46"/>
      <c r="M65" s="46"/>
      <c r="N65" s="46">
        <f t="shared" si="15"/>
        <v>0</v>
      </c>
      <c r="O65" s="83"/>
      <c r="P65" s="46">
        <f t="shared" si="27"/>
        <v>1</v>
      </c>
      <c r="Q65" s="9">
        <v>4</v>
      </c>
      <c r="R65" s="107">
        <v>6</v>
      </c>
      <c r="S65" s="9">
        <v>2</v>
      </c>
      <c r="T65" s="9">
        <f t="shared" si="28"/>
        <v>4</v>
      </c>
      <c r="U65" s="114"/>
      <c r="V65" s="115"/>
      <c r="W65" s="114"/>
      <c r="X65" s="114"/>
      <c r="Y65" s="47"/>
      <c r="Z65" s="47">
        <f t="shared" si="29"/>
        <v>4</v>
      </c>
      <c r="AA65" s="47"/>
      <c r="AB65" s="47">
        <f t="shared" si="30"/>
        <v>4</v>
      </c>
      <c r="AC65" s="36">
        <f t="shared" si="31"/>
        <v>0</v>
      </c>
      <c r="AD65" s="36">
        <f t="shared" si="32"/>
        <v>0</v>
      </c>
      <c r="AE65" s="133">
        <v>1</v>
      </c>
      <c r="AF65" s="127"/>
      <c r="AG65" s="9">
        <v>1</v>
      </c>
      <c r="AH65" s="9">
        <f t="shared" si="22"/>
        <v>0</v>
      </c>
      <c r="AI65" s="49"/>
      <c r="AJ65" s="9"/>
      <c r="AK65" s="9"/>
      <c r="AL65" s="69"/>
      <c r="AM65" s="10">
        <f t="shared" si="33"/>
        <v>0</v>
      </c>
      <c r="AN65" s="49">
        <f t="shared" si="34"/>
        <v>0</v>
      </c>
      <c r="AO65" s="10"/>
      <c r="AP65" s="89"/>
      <c r="AQ65" s="91">
        <f t="shared" si="35"/>
        <v>0</v>
      </c>
    </row>
    <row r="66" spans="1:43" ht="12.75">
      <c r="A66" s="9">
        <v>869</v>
      </c>
      <c r="B66" s="3" t="s">
        <v>35</v>
      </c>
      <c r="C66" s="9">
        <v>55</v>
      </c>
      <c r="D66" s="9">
        <v>55</v>
      </c>
      <c r="E66" s="9">
        <v>12</v>
      </c>
      <c r="F66" s="9"/>
      <c r="G66" s="9">
        <f aca="true" t="shared" si="36" ref="G66:G91">C66-D66+F66</f>
        <v>0</v>
      </c>
      <c r="H66" s="9">
        <v>1</v>
      </c>
      <c r="I66" s="36"/>
      <c r="J66" s="48"/>
      <c r="K66" s="54">
        <f t="shared" si="26"/>
        <v>1</v>
      </c>
      <c r="L66" s="46"/>
      <c r="M66" s="46"/>
      <c r="N66" s="46">
        <f aca="true" t="shared" si="37" ref="N66:N78">IF((G66-M66-L66)&gt;0,(G66-M66-L66),0)</f>
        <v>0</v>
      </c>
      <c r="O66" s="83"/>
      <c r="P66" s="46">
        <f t="shared" si="27"/>
        <v>1</v>
      </c>
      <c r="Q66" s="9"/>
      <c r="R66" s="107">
        <v>3</v>
      </c>
      <c r="S66" s="9">
        <v>2</v>
      </c>
      <c r="T66" s="9">
        <f t="shared" si="28"/>
        <v>1</v>
      </c>
      <c r="U66" s="114"/>
      <c r="V66" s="115"/>
      <c r="W66" s="114"/>
      <c r="X66" s="114"/>
      <c r="Y66" s="47">
        <v>6</v>
      </c>
      <c r="Z66" s="47">
        <f t="shared" si="29"/>
        <v>1</v>
      </c>
      <c r="AA66" s="47"/>
      <c r="AB66" s="47">
        <f t="shared" si="30"/>
        <v>1</v>
      </c>
      <c r="AC66" s="36">
        <f t="shared" si="31"/>
        <v>0</v>
      </c>
      <c r="AD66" s="36">
        <f t="shared" si="32"/>
        <v>6</v>
      </c>
      <c r="AE66" s="133">
        <v>3</v>
      </c>
      <c r="AF66" s="127"/>
      <c r="AG66" s="9">
        <v>3</v>
      </c>
      <c r="AH66" s="9">
        <f aca="true" t="shared" si="38" ref="AH66:AH91">AE66-AG66</f>
        <v>0</v>
      </c>
      <c r="AI66" s="49"/>
      <c r="AJ66" s="9"/>
      <c r="AK66" s="9"/>
      <c r="AL66" s="69"/>
      <c r="AM66" s="10">
        <f t="shared" si="33"/>
        <v>0</v>
      </c>
      <c r="AN66" s="49">
        <f t="shared" si="34"/>
        <v>0</v>
      </c>
      <c r="AO66" s="10"/>
      <c r="AP66" s="89"/>
      <c r="AQ66" s="95">
        <f t="shared" si="35"/>
        <v>0</v>
      </c>
    </row>
    <row r="67" spans="1:43" ht="12.75">
      <c r="A67" s="9">
        <v>871</v>
      </c>
      <c r="B67" s="3" t="s">
        <v>37</v>
      </c>
      <c r="C67" s="9">
        <v>18</v>
      </c>
      <c r="D67" s="9">
        <v>18</v>
      </c>
      <c r="E67" s="9"/>
      <c r="F67" s="9"/>
      <c r="G67" s="9">
        <f t="shared" si="36"/>
        <v>0</v>
      </c>
      <c r="H67" s="9"/>
      <c r="I67" s="36"/>
      <c r="J67" s="48"/>
      <c r="K67" s="54">
        <f t="shared" si="26"/>
        <v>0</v>
      </c>
      <c r="L67" s="46"/>
      <c r="M67" s="46"/>
      <c r="N67" s="46">
        <f t="shared" si="37"/>
        <v>0</v>
      </c>
      <c r="O67" s="83"/>
      <c r="P67" s="46">
        <f t="shared" si="27"/>
        <v>0</v>
      </c>
      <c r="Q67" s="9"/>
      <c r="R67" s="107">
        <v>2</v>
      </c>
      <c r="S67" s="9">
        <v>2</v>
      </c>
      <c r="T67" s="9">
        <f t="shared" si="28"/>
        <v>0</v>
      </c>
      <c r="U67" s="114"/>
      <c r="V67" s="115"/>
      <c r="W67" s="114"/>
      <c r="X67" s="114"/>
      <c r="Y67" s="47"/>
      <c r="Z67" s="47">
        <f t="shared" si="29"/>
        <v>0</v>
      </c>
      <c r="AA67" s="47"/>
      <c r="AB67" s="47">
        <f t="shared" si="30"/>
        <v>0</v>
      </c>
      <c r="AC67" s="36">
        <f t="shared" si="31"/>
        <v>0</v>
      </c>
      <c r="AD67" s="36">
        <f t="shared" si="32"/>
        <v>0</v>
      </c>
      <c r="AE67" s="133">
        <v>2</v>
      </c>
      <c r="AF67" s="127"/>
      <c r="AG67" s="9">
        <v>1</v>
      </c>
      <c r="AH67" s="9">
        <f t="shared" si="38"/>
        <v>1</v>
      </c>
      <c r="AI67" s="49"/>
      <c r="AJ67" s="9"/>
      <c r="AK67" s="9"/>
      <c r="AL67" s="69"/>
      <c r="AM67" s="10">
        <f t="shared" si="33"/>
        <v>1</v>
      </c>
      <c r="AN67" s="49">
        <f t="shared" si="34"/>
        <v>0</v>
      </c>
      <c r="AO67" s="10"/>
      <c r="AP67" s="89"/>
      <c r="AQ67" s="91">
        <f t="shared" si="35"/>
        <v>1</v>
      </c>
    </row>
    <row r="68" spans="1:43" ht="12.75">
      <c r="A68" s="9">
        <v>873</v>
      </c>
      <c r="B68" s="3" t="s">
        <v>53</v>
      </c>
      <c r="C68" s="9">
        <v>26</v>
      </c>
      <c r="D68" s="9">
        <v>26</v>
      </c>
      <c r="E68" s="9"/>
      <c r="F68" s="9"/>
      <c r="G68" s="9">
        <f t="shared" si="36"/>
        <v>0</v>
      </c>
      <c r="H68" s="9"/>
      <c r="I68" s="36"/>
      <c r="J68" s="48"/>
      <c r="K68" s="54">
        <f t="shared" si="26"/>
        <v>0</v>
      </c>
      <c r="L68" s="46"/>
      <c r="M68" s="46"/>
      <c r="N68" s="46">
        <f t="shared" si="37"/>
        <v>0</v>
      </c>
      <c r="O68" s="83"/>
      <c r="P68" s="46">
        <f t="shared" si="27"/>
        <v>0</v>
      </c>
      <c r="Q68" s="9">
        <v>12</v>
      </c>
      <c r="R68" s="107">
        <v>2</v>
      </c>
      <c r="S68" s="9">
        <v>1</v>
      </c>
      <c r="T68" s="9">
        <f t="shared" si="28"/>
        <v>1</v>
      </c>
      <c r="U68" s="114"/>
      <c r="V68" s="115"/>
      <c r="W68" s="114"/>
      <c r="X68" s="114"/>
      <c r="Y68" s="47"/>
      <c r="Z68" s="47">
        <f t="shared" si="29"/>
        <v>1</v>
      </c>
      <c r="AA68" s="47"/>
      <c r="AB68" s="47">
        <f t="shared" si="30"/>
        <v>1</v>
      </c>
      <c r="AC68" s="36">
        <f t="shared" si="31"/>
        <v>0</v>
      </c>
      <c r="AD68" s="36">
        <f t="shared" si="32"/>
        <v>0</v>
      </c>
      <c r="AE68" s="133">
        <v>2</v>
      </c>
      <c r="AF68" s="127"/>
      <c r="AG68" s="9">
        <v>1</v>
      </c>
      <c r="AH68" s="9">
        <f t="shared" si="38"/>
        <v>1</v>
      </c>
      <c r="AI68" s="49"/>
      <c r="AJ68" s="9"/>
      <c r="AK68" s="9"/>
      <c r="AL68" s="69"/>
      <c r="AM68" s="10">
        <f t="shared" si="33"/>
        <v>1</v>
      </c>
      <c r="AN68" s="49">
        <f t="shared" si="34"/>
        <v>0</v>
      </c>
      <c r="AO68" s="10"/>
      <c r="AP68" s="89"/>
      <c r="AQ68" s="91">
        <f t="shared" si="35"/>
        <v>1</v>
      </c>
    </row>
    <row r="69" spans="1:43" ht="12.75">
      <c r="A69" s="9">
        <v>850</v>
      </c>
      <c r="B69" s="3" t="s">
        <v>60</v>
      </c>
      <c r="C69" s="9">
        <v>38</v>
      </c>
      <c r="D69" s="9">
        <v>38</v>
      </c>
      <c r="E69" s="9"/>
      <c r="F69" s="9"/>
      <c r="G69" s="9">
        <f t="shared" si="36"/>
        <v>0</v>
      </c>
      <c r="H69" s="9"/>
      <c r="I69" s="36"/>
      <c r="J69" s="48"/>
      <c r="K69" s="54">
        <f t="shared" si="26"/>
        <v>0</v>
      </c>
      <c r="L69" s="46"/>
      <c r="M69" s="46"/>
      <c r="N69" s="46">
        <f t="shared" si="37"/>
        <v>0</v>
      </c>
      <c r="O69" s="83"/>
      <c r="P69" s="46">
        <f t="shared" si="27"/>
        <v>0</v>
      </c>
      <c r="Q69" s="9">
        <v>18</v>
      </c>
      <c r="R69" s="107">
        <v>3</v>
      </c>
      <c r="S69" s="9">
        <v>3</v>
      </c>
      <c r="T69" s="9">
        <f t="shared" si="28"/>
        <v>0</v>
      </c>
      <c r="U69" s="114"/>
      <c r="V69" s="115"/>
      <c r="W69" s="114"/>
      <c r="X69" s="114"/>
      <c r="Y69" s="47">
        <v>6</v>
      </c>
      <c r="Z69" s="47">
        <f t="shared" si="29"/>
        <v>0</v>
      </c>
      <c r="AA69" s="47"/>
      <c r="AB69" s="47">
        <f t="shared" si="30"/>
        <v>0</v>
      </c>
      <c r="AC69" s="36">
        <f t="shared" si="31"/>
        <v>0</v>
      </c>
      <c r="AD69" s="36">
        <f t="shared" si="32"/>
        <v>6</v>
      </c>
      <c r="AE69" s="133">
        <v>2</v>
      </c>
      <c r="AF69" s="127">
        <v>12</v>
      </c>
      <c r="AG69" s="9">
        <v>1</v>
      </c>
      <c r="AH69" s="9">
        <f t="shared" si="38"/>
        <v>1</v>
      </c>
      <c r="AI69" s="49"/>
      <c r="AJ69" s="9"/>
      <c r="AK69" s="9"/>
      <c r="AL69" s="69"/>
      <c r="AM69" s="10">
        <f t="shared" si="33"/>
        <v>1</v>
      </c>
      <c r="AN69" s="49">
        <f t="shared" si="34"/>
        <v>0</v>
      </c>
      <c r="AO69" s="10"/>
      <c r="AP69" s="89"/>
      <c r="AQ69" s="91">
        <f t="shared" si="35"/>
        <v>1</v>
      </c>
    </row>
    <row r="70" spans="1:43" ht="12.75">
      <c r="A70" s="9">
        <v>861</v>
      </c>
      <c r="B70" s="3" t="s">
        <v>29</v>
      </c>
      <c r="C70" s="9">
        <v>23</v>
      </c>
      <c r="D70" s="9">
        <v>23</v>
      </c>
      <c r="E70" s="9"/>
      <c r="F70" s="9"/>
      <c r="G70" s="9">
        <f t="shared" si="36"/>
        <v>0</v>
      </c>
      <c r="H70" s="9">
        <v>1</v>
      </c>
      <c r="I70" s="36"/>
      <c r="J70" s="48"/>
      <c r="K70" s="54">
        <f t="shared" si="26"/>
        <v>1</v>
      </c>
      <c r="L70" s="46"/>
      <c r="M70" s="46"/>
      <c r="N70" s="46">
        <f t="shared" si="37"/>
        <v>0</v>
      </c>
      <c r="O70" s="83"/>
      <c r="P70" s="46">
        <f t="shared" si="27"/>
        <v>1</v>
      </c>
      <c r="Q70" s="9"/>
      <c r="R70" s="107">
        <v>3</v>
      </c>
      <c r="S70" s="9">
        <v>2</v>
      </c>
      <c r="T70" s="9">
        <f t="shared" si="28"/>
        <v>1</v>
      </c>
      <c r="U70" s="114"/>
      <c r="V70" s="115"/>
      <c r="W70" s="114"/>
      <c r="X70" s="114"/>
      <c r="Y70" s="47"/>
      <c r="Z70" s="47">
        <f t="shared" si="29"/>
        <v>1</v>
      </c>
      <c r="AA70" s="47"/>
      <c r="AB70" s="47">
        <f t="shared" si="30"/>
        <v>1</v>
      </c>
      <c r="AC70" s="36">
        <f t="shared" si="31"/>
        <v>0</v>
      </c>
      <c r="AD70" s="36">
        <f t="shared" si="32"/>
        <v>0</v>
      </c>
      <c r="AE70" s="133">
        <v>2</v>
      </c>
      <c r="AF70" s="127"/>
      <c r="AG70" s="9">
        <v>2</v>
      </c>
      <c r="AH70" s="9">
        <f t="shared" si="38"/>
        <v>0</v>
      </c>
      <c r="AI70" s="49"/>
      <c r="AJ70" s="9"/>
      <c r="AK70" s="9"/>
      <c r="AL70" s="69"/>
      <c r="AM70" s="10">
        <f t="shared" si="33"/>
        <v>0</v>
      </c>
      <c r="AN70" s="49">
        <f t="shared" si="34"/>
        <v>0</v>
      </c>
      <c r="AO70" s="10"/>
      <c r="AP70" s="89"/>
      <c r="AQ70" s="91">
        <f t="shared" si="35"/>
        <v>0</v>
      </c>
    </row>
    <row r="71" spans="1:43" ht="12.75">
      <c r="A71" s="9">
        <v>854</v>
      </c>
      <c r="B71" s="3" t="s">
        <v>22</v>
      </c>
      <c r="C71" s="9">
        <v>51</v>
      </c>
      <c r="D71" s="9">
        <v>50</v>
      </c>
      <c r="E71" s="9"/>
      <c r="F71" s="9"/>
      <c r="G71" s="9">
        <f t="shared" si="36"/>
        <v>1</v>
      </c>
      <c r="H71" s="9">
        <v>3</v>
      </c>
      <c r="I71" s="36"/>
      <c r="J71" s="48"/>
      <c r="K71" s="54">
        <f t="shared" si="26"/>
        <v>4</v>
      </c>
      <c r="L71" s="46"/>
      <c r="M71" s="46"/>
      <c r="N71" s="46">
        <f t="shared" si="37"/>
        <v>1</v>
      </c>
      <c r="O71" s="83"/>
      <c r="P71" s="46">
        <f t="shared" si="27"/>
        <v>3</v>
      </c>
      <c r="Q71" s="9">
        <v>16</v>
      </c>
      <c r="R71" s="107">
        <v>7</v>
      </c>
      <c r="S71" s="9">
        <v>7</v>
      </c>
      <c r="T71" s="9">
        <f t="shared" si="28"/>
        <v>0</v>
      </c>
      <c r="U71" s="114"/>
      <c r="V71" s="115"/>
      <c r="W71" s="114"/>
      <c r="X71" s="114"/>
      <c r="Y71" s="47"/>
      <c r="Z71" s="47">
        <f t="shared" si="29"/>
        <v>0</v>
      </c>
      <c r="AA71" s="47"/>
      <c r="AB71" s="47">
        <f t="shared" si="30"/>
        <v>0</v>
      </c>
      <c r="AC71" s="36">
        <f t="shared" si="31"/>
        <v>0</v>
      </c>
      <c r="AD71" s="36">
        <f t="shared" si="32"/>
        <v>0</v>
      </c>
      <c r="AE71" s="133">
        <v>3</v>
      </c>
      <c r="AF71" s="127">
        <v>7</v>
      </c>
      <c r="AG71" s="9">
        <v>3</v>
      </c>
      <c r="AH71" s="9">
        <f t="shared" si="38"/>
        <v>0</v>
      </c>
      <c r="AI71" s="49"/>
      <c r="AJ71" s="9"/>
      <c r="AK71" s="9"/>
      <c r="AL71" s="69"/>
      <c r="AM71" s="10">
        <f t="shared" si="33"/>
        <v>0</v>
      </c>
      <c r="AN71" s="49">
        <f t="shared" si="34"/>
        <v>0</v>
      </c>
      <c r="AO71" s="10"/>
      <c r="AP71" s="89"/>
      <c r="AQ71" s="91">
        <f t="shared" si="35"/>
        <v>0</v>
      </c>
    </row>
    <row r="72" spans="1:44" s="16" customFormat="1" ht="12.75">
      <c r="A72" s="9">
        <v>814</v>
      </c>
      <c r="B72" s="3" t="s">
        <v>2</v>
      </c>
      <c r="C72" s="9">
        <v>31</v>
      </c>
      <c r="D72" s="9">
        <v>31</v>
      </c>
      <c r="E72" s="9"/>
      <c r="F72" s="9"/>
      <c r="G72" s="9">
        <f t="shared" si="36"/>
        <v>0</v>
      </c>
      <c r="H72" s="9"/>
      <c r="I72" s="36"/>
      <c r="J72" s="48"/>
      <c r="K72" s="54">
        <f t="shared" si="26"/>
        <v>0</v>
      </c>
      <c r="L72" s="46"/>
      <c r="M72" s="46"/>
      <c r="N72" s="46">
        <f t="shared" si="37"/>
        <v>0</v>
      </c>
      <c r="O72" s="83"/>
      <c r="P72" s="46">
        <f t="shared" si="27"/>
        <v>0</v>
      </c>
      <c r="Q72" s="9">
        <v>22</v>
      </c>
      <c r="R72" s="108">
        <v>4</v>
      </c>
      <c r="S72" s="10">
        <v>3</v>
      </c>
      <c r="T72" s="9">
        <f t="shared" si="28"/>
        <v>1</v>
      </c>
      <c r="U72" s="114"/>
      <c r="V72" s="115"/>
      <c r="W72" s="114"/>
      <c r="X72" s="114"/>
      <c r="Y72" s="47"/>
      <c r="Z72" s="47">
        <f t="shared" si="29"/>
        <v>1</v>
      </c>
      <c r="AA72" s="47"/>
      <c r="AB72" s="47">
        <f t="shared" si="30"/>
        <v>1</v>
      </c>
      <c r="AC72" s="36">
        <f t="shared" si="31"/>
        <v>0</v>
      </c>
      <c r="AD72" s="36">
        <f t="shared" si="32"/>
        <v>0</v>
      </c>
      <c r="AE72" s="134">
        <v>1</v>
      </c>
      <c r="AF72" s="128"/>
      <c r="AG72" s="10">
        <v>1</v>
      </c>
      <c r="AH72" s="9">
        <f t="shared" si="38"/>
        <v>0</v>
      </c>
      <c r="AI72" s="49"/>
      <c r="AJ72" s="9"/>
      <c r="AK72" s="9"/>
      <c r="AL72" s="69"/>
      <c r="AM72" s="10">
        <f t="shared" si="33"/>
        <v>0</v>
      </c>
      <c r="AN72" s="49">
        <f t="shared" si="34"/>
        <v>0</v>
      </c>
      <c r="AO72" s="10"/>
      <c r="AP72" s="89"/>
      <c r="AQ72" s="91">
        <f t="shared" si="35"/>
        <v>0</v>
      </c>
      <c r="AR72" s="12"/>
    </row>
    <row r="73" spans="1:43" ht="12.75">
      <c r="A73" s="9">
        <v>838</v>
      </c>
      <c r="B73" s="3" t="s">
        <v>59</v>
      </c>
      <c r="C73" s="9">
        <v>28</v>
      </c>
      <c r="D73" s="9">
        <v>28</v>
      </c>
      <c r="E73" s="9">
        <v>10</v>
      </c>
      <c r="F73" s="9"/>
      <c r="G73" s="9">
        <f t="shared" si="36"/>
        <v>0</v>
      </c>
      <c r="H73" s="9"/>
      <c r="I73" s="36"/>
      <c r="J73" s="48"/>
      <c r="K73" s="54">
        <f t="shared" si="26"/>
        <v>0</v>
      </c>
      <c r="L73" s="46"/>
      <c r="M73" s="46"/>
      <c r="N73" s="46">
        <f t="shared" si="37"/>
        <v>0</v>
      </c>
      <c r="O73" s="83"/>
      <c r="P73" s="46">
        <f t="shared" si="27"/>
        <v>0</v>
      </c>
      <c r="Q73" s="9"/>
      <c r="R73" s="107">
        <v>5</v>
      </c>
      <c r="S73" s="9">
        <v>5</v>
      </c>
      <c r="T73" s="9">
        <f t="shared" si="28"/>
        <v>0</v>
      </c>
      <c r="U73" s="114"/>
      <c r="V73" s="115"/>
      <c r="W73" s="114"/>
      <c r="X73" s="114"/>
      <c r="Y73" s="47"/>
      <c r="Z73" s="47">
        <f t="shared" si="29"/>
        <v>0</v>
      </c>
      <c r="AA73" s="47"/>
      <c r="AB73" s="47">
        <f t="shared" si="30"/>
        <v>0</v>
      </c>
      <c r="AC73" s="36">
        <f t="shared" si="31"/>
        <v>0</v>
      </c>
      <c r="AD73" s="36">
        <f t="shared" si="32"/>
        <v>0</v>
      </c>
      <c r="AE73" s="133">
        <v>1</v>
      </c>
      <c r="AF73" s="127">
        <v>2</v>
      </c>
      <c r="AG73" s="9">
        <v>1</v>
      </c>
      <c r="AH73" s="9">
        <f t="shared" si="38"/>
        <v>0</v>
      </c>
      <c r="AI73" s="49"/>
      <c r="AJ73" s="9"/>
      <c r="AK73" s="9"/>
      <c r="AL73" s="69"/>
      <c r="AM73" s="10">
        <f t="shared" si="33"/>
        <v>0</v>
      </c>
      <c r="AN73" s="49">
        <f t="shared" si="34"/>
        <v>0</v>
      </c>
      <c r="AO73" s="10"/>
      <c r="AP73" s="89"/>
      <c r="AQ73" s="91">
        <f t="shared" si="35"/>
        <v>0</v>
      </c>
    </row>
    <row r="74" spans="1:43" ht="12.75">
      <c r="A74" s="9">
        <v>860</v>
      </c>
      <c r="B74" s="3" t="s">
        <v>28</v>
      </c>
      <c r="C74" s="9">
        <v>17</v>
      </c>
      <c r="D74" s="9">
        <v>17</v>
      </c>
      <c r="E74" s="9">
        <v>12</v>
      </c>
      <c r="F74" s="9"/>
      <c r="G74" s="9">
        <f t="shared" si="36"/>
        <v>0</v>
      </c>
      <c r="H74" s="9"/>
      <c r="I74" s="36"/>
      <c r="J74" s="48"/>
      <c r="K74" s="54">
        <f t="shared" si="26"/>
        <v>0</v>
      </c>
      <c r="L74" s="46"/>
      <c r="M74" s="46"/>
      <c r="N74" s="46">
        <f t="shared" si="37"/>
        <v>0</v>
      </c>
      <c r="O74" s="83"/>
      <c r="P74" s="46">
        <f t="shared" si="27"/>
        <v>0</v>
      </c>
      <c r="Q74" s="9">
        <v>12</v>
      </c>
      <c r="R74" s="107">
        <v>1</v>
      </c>
      <c r="S74" s="9">
        <v>1</v>
      </c>
      <c r="T74" s="9">
        <f t="shared" si="28"/>
        <v>0</v>
      </c>
      <c r="U74" s="114"/>
      <c r="V74" s="115"/>
      <c r="W74" s="114"/>
      <c r="X74" s="114"/>
      <c r="Y74" s="47"/>
      <c r="Z74" s="47">
        <f t="shared" si="29"/>
        <v>0</v>
      </c>
      <c r="AA74" s="47"/>
      <c r="AB74" s="47">
        <f t="shared" si="30"/>
        <v>0</v>
      </c>
      <c r="AC74" s="36">
        <f t="shared" si="31"/>
        <v>0</v>
      </c>
      <c r="AD74" s="36">
        <f t="shared" si="32"/>
        <v>0</v>
      </c>
      <c r="AE74" s="133">
        <v>1</v>
      </c>
      <c r="AF74" s="127"/>
      <c r="AG74" s="9">
        <v>1</v>
      </c>
      <c r="AH74" s="9">
        <f t="shared" si="38"/>
        <v>0</v>
      </c>
      <c r="AI74" s="49"/>
      <c r="AJ74" s="9"/>
      <c r="AK74" s="9"/>
      <c r="AL74" s="69"/>
      <c r="AM74" s="10">
        <f t="shared" si="33"/>
        <v>0</v>
      </c>
      <c r="AN74" s="49">
        <f t="shared" si="34"/>
        <v>0</v>
      </c>
      <c r="AO74" s="10"/>
      <c r="AP74" s="89"/>
      <c r="AQ74" s="91">
        <f t="shared" si="35"/>
        <v>0</v>
      </c>
    </row>
    <row r="75" spans="1:43" ht="12.75">
      <c r="A75" s="9">
        <v>865</v>
      </c>
      <c r="B75" s="3" t="s">
        <v>33</v>
      </c>
      <c r="C75" s="9">
        <v>39</v>
      </c>
      <c r="D75" s="9">
        <v>37</v>
      </c>
      <c r="E75" s="9"/>
      <c r="F75" s="9"/>
      <c r="G75" s="9">
        <f t="shared" si="36"/>
        <v>2</v>
      </c>
      <c r="H75" s="9"/>
      <c r="I75" s="36"/>
      <c r="J75" s="48"/>
      <c r="K75" s="54">
        <f t="shared" si="26"/>
        <v>2</v>
      </c>
      <c r="L75" s="46"/>
      <c r="M75" s="46"/>
      <c r="N75" s="46">
        <f t="shared" si="37"/>
        <v>2</v>
      </c>
      <c r="O75" s="83"/>
      <c r="P75" s="46">
        <f t="shared" si="27"/>
        <v>0</v>
      </c>
      <c r="Q75" s="9"/>
      <c r="R75" s="107">
        <v>5</v>
      </c>
      <c r="S75" s="9">
        <v>4</v>
      </c>
      <c r="T75" s="9">
        <f t="shared" si="28"/>
        <v>1</v>
      </c>
      <c r="U75" s="114"/>
      <c r="V75" s="115"/>
      <c r="W75" s="114"/>
      <c r="X75" s="114"/>
      <c r="Y75" s="47">
        <v>14</v>
      </c>
      <c r="Z75" s="47">
        <f t="shared" si="29"/>
        <v>1</v>
      </c>
      <c r="AA75" s="47"/>
      <c r="AB75" s="47">
        <f t="shared" si="30"/>
        <v>1</v>
      </c>
      <c r="AC75" s="36">
        <f t="shared" si="31"/>
        <v>0</v>
      </c>
      <c r="AD75" s="36">
        <f t="shared" si="32"/>
        <v>14</v>
      </c>
      <c r="AE75" s="133">
        <v>2</v>
      </c>
      <c r="AF75" s="127">
        <v>5</v>
      </c>
      <c r="AG75" s="9">
        <v>1</v>
      </c>
      <c r="AH75" s="9">
        <f t="shared" si="38"/>
        <v>1</v>
      </c>
      <c r="AI75" s="49"/>
      <c r="AJ75" s="9"/>
      <c r="AK75" s="9"/>
      <c r="AL75" s="69"/>
      <c r="AM75" s="10">
        <f t="shared" si="33"/>
        <v>1</v>
      </c>
      <c r="AN75" s="49">
        <f t="shared" si="34"/>
        <v>0</v>
      </c>
      <c r="AO75" s="10"/>
      <c r="AP75" s="89"/>
      <c r="AQ75" s="91">
        <f t="shared" si="35"/>
        <v>1</v>
      </c>
    </row>
    <row r="76" spans="1:43" ht="12.75">
      <c r="A76" s="9">
        <v>894</v>
      </c>
      <c r="B76" s="3" t="s">
        <v>108</v>
      </c>
      <c r="C76" s="9">
        <v>39</v>
      </c>
      <c r="D76" s="9">
        <v>39</v>
      </c>
      <c r="E76" s="9"/>
      <c r="F76" s="9"/>
      <c r="G76" s="9">
        <f t="shared" si="36"/>
        <v>0</v>
      </c>
      <c r="H76" s="9"/>
      <c r="I76" s="36"/>
      <c r="J76" s="48"/>
      <c r="K76" s="54">
        <f t="shared" si="26"/>
        <v>0</v>
      </c>
      <c r="L76" s="46"/>
      <c r="M76" s="46"/>
      <c r="N76" s="46">
        <f t="shared" si="37"/>
        <v>0</v>
      </c>
      <c r="O76" s="83"/>
      <c r="P76" s="46">
        <f t="shared" si="27"/>
        <v>0</v>
      </c>
      <c r="Q76" s="9">
        <v>16</v>
      </c>
      <c r="R76" s="107">
        <v>5</v>
      </c>
      <c r="S76" s="9">
        <v>2</v>
      </c>
      <c r="T76" s="9">
        <f t="shared" si="28"/>
        <v>3</v>
      </c>
      <c r="U76" s="114"/>
      <c r="V76" s="115"/>
      <c r="W76" s="114"/>
      <c r="X76" s="114"/>
      <c r="Y76" s="47"/>
      <c r="Z76" s="47">
        <f t="shared" si="29"/>
        <v>3</v>
      </c>
      <c r="AA76" s="47"/>
      <c r="AB76" s="47">
        <f t="shared" si="30"/>
        <v>3</v>
      </c>
      <c r="AC76" s="36">
        <f t="shared" si="31"/>
        <v>0</v>
      </c>
      <c r="AD76" s="36">
        <f t="shared" si="32"/>
        <v>0</v>
      </c>
      <c r="AE76" s="133">
        <v>3</v>
      </c>
      <c r="AF76" s="127">
        <v>7</v>
      </c>
      <c r="AG76" s="9">
        <v>2</v>
      </c>
      <c r="AH76" s="9">
        <f t="shared" si="38"/>
        <v>1</v>
      </c>
      <c r="AI76" s="49"/>
      <c r="AJ76" s="9"/>
      <c r="AK76" s="9">
        <v>1</v>
      </c>
      <c r="AL76" s="69"/>
      <c r="AM76" s="10">
        <f t="shared" si="33"/>
        <v>1</v>
      </c>
      <c r="AN76" s="49">
        <f t="shared" si="34"/>
        <v>1</v>
      </c>
      <c r="AO76" s="10"/>
      <c r="AP76" s="89"/>
      <c r="AQ76" s="91">
        <f t="shared" si="35"/>
        <v>2</v>
      </c>
    </row>
    <row r="77" spans="1:43" ht="12.75">
      <c r="A77" s="9">
        <v>896</v>
      </c>
      <c r="B77" s="3" t="s">
        <v>128</v>
      </c>
      <c r="C77" s="9">
        <v>48</v>
      </c>
      <c r="D77" s="9">
        <v>48</v>
      </c>
      <c r="E77" s="9">
        <v>18</v>
      </c>
      <c r="F77" s="9"/>
      <c r="G77" s="9">
        <f t="shared" si="36"/>
        <v>0</v>
      </c>
      <c r="H77" s="9"/>
      <c r="I77" s="36"/>
      <c r="J77" s="48"/>
      <c r="K77" s="54">
        <f t="shared" si="26"/>
        <v>0</v>
      </c>
      <c r="L77" s="46"/>
      <c r="M77" s="46"/>
      <c r="N77" s="46">
        <f t="shared" si="37"/>
        <v>0</v>
      </c>
      <c r="O77" s="83"/>
      <c r="P77" s="46">
        <f t="shared" si="27"/>
        <v>0</v>
      </c>
      <c r="Q77" s="9">
        <v>13</v>
      </c>
      <c r="R77" s="107">
        <v>6</v>
      </c>
      <c r="S77" s="9">
        <v>3</v>
      </c>
      <c r="T77" s="9">
        <f t="shared" si="28"/>
        <v>3</v>
      </c>
      <c r="U77" s="114"/>
      <c r="V77" s="115"/>
      <c r="W77" s="114"/>
      <c r="X77" s="114"/>
      <c r="Y77" s="47"/>
      <c r="Z77" s="47">
        <f t="shared" si="29"/>
        <v>3</v>
      </c>
      <c r="AA77" s="47"/>
      <c r="AB77" s="47">
        <f t="shared" si="30"/>
        <v>3</v>
      </c>
      <c r="AC77" s="36">
        <f t="shared" si="31"/>
        <v>0</v>
      </c>
      <c r="AD77" s="36">
        <f t="shared" si="32"/>
        <v>0</v>
      </c>
      <c r="AE77" s="133">
        <v>3</v>
      </c>
      <c r="AF77" s="127"/>
      <c r="AG77" s="9">
        <v>3</v>
      </c>
      <c r="AH77" s="9">
        <f t="shared" si="38"/>
        <v>0</v>
      </c>
      <c r="AI77" s="49"/>
      <c r="AJ77" s="9"/>
      <c r="AK77" s="9"/>
      <c r="AL77" s="69"/>
      <c r="AM77" s="10">
        <f t="shared" si="33"/>
        <v>0</v>
      </c>
      <c r="AN77" s="49">
        <f t="shared" si="34"/>
        <v>0</v>
      </c>
      <c r="AO77" s="10"/>
      <c r="AP77" s="89"/>
      <c r="AQ77" s="91">
        <f t="shared" si="35"/>
        <v>0</v>
      </c>
    </row>
    <row r="78" spans="1:43" s="4" customFormat="1" ht="12.75">
      <c r="A78" s="9">
        <v>846</v>
      </c>
      <c r="B78" s="3" t="s">
        <v>18</v>
      </c>
      <c r="C78" s="9">
        <v>30</v>
      </c>
      <c r="D78" s="9">
        <v>28</v>
      </c>
      <c r="E78" s="9"/>
      <c r="F78" s="9"/>
      <c r="G78" s="9">
        <f t="shared" si="36"/>
        <v>2</v>
      </c>
      <c r="H78" s="9"/>
      <c r="I78" s="36"/>
      <c r="J78" s="48"/>
      <c r="K78" s="54">
        <f t="shared" si="26"/>
        <v>2</v>
      </c>
      <c r="L78" s="46"/>
      <c r="M78" s="46"/>
      <c r="N78" s="46">
        <f t="shared" si="37"/>
        <v>2</v>
      </c>
      <c r="O78" s="83"/>
      <c r="P78" s="46">
        <f t="shared" si="27"/>
        <v>0</v>
      </c>
      <c r="Q78" s="9"/>
      <c r="R78" s="107">
        <v>1</v>
      </c>
      <c r="S78" s="9">
        <v>1</v>
      </c>
      <c r="T78" s="9">
        <f t="shared" si="28"/>
        <v>0</v>
      </c>
      <c r="U78" s="114"/>
      <c r="V78" s="115"/>
      <c r="W78" s="114"/>
      <c r="X78" s="114"/>
      <c r="Y78" s="47"/>
      <c r="Z78" s="47">
        <f t="shared" si="29"/>
        <v>0</v>
      </c>
      <c r="AA78" s="47"/>
      <c r="AB78" s="47">
        <f t="shared" si="30"/>
        <v>0</v>
      </c>
      <c r="AC78" s="36">
        <f t="shared" si="31"/>
        <v>0</v>
      </c>
      <c r="AD78" s="36">
        <f t="shared" si="32"/>
        <v>0</v>
      </c>
      <c r="AE78" s="133">
        <v>1</v>
      </c>
      <c r="AF78" s="127">
        <v>14</v>
      </c>
      <c r="AG78" s="9">
        <v>0</v>
      </c>
      <c r="AH78" s="9">
        <f t="shared" si="38"/>
        <v>1</v>
      </c>
      <c r="AI78" s="49"/>
      <c r="AJ78" s="9"/>
      <c r="AK78" s="9"/>
      <c r="AL78" s="69"/>
      <c r="AM78" s="10">
        <f t="shared" si="33"/>
        <v>1</v>
      </c>
      <c r="AN78" s="49">
        <f t="shared" si="34"/>
        <v>0</v>
      </c>
      <c r="AO78" s="10"/>
      <c r="AP78" s="89"/>
      <c r="AQ78" s="91">
        <f t="shared" si="35"/>
        <v>1</v>
      </c>
    </row>
    <row r="79" spans="1:43" ht="12.75">
      <c r="A79" s="9">
        <v>868</v>
      </c>
      <c r="B79" s="3" t="s">
        <v>52</v>
      </c>
      <c r="C79" s="9">
        <v>68</v>
      </c>
      <c r="D79" s="9">
        <v>66</v>
      </c>
      <c r="E79" s="9">
        <v>12</v>
      </c>
      <c r="F79" s="9"/>
      <c r="G79" s="9">
        <f t="shared" si="36"/>
        <v>2</v>
      </c>
      <c r="H79" s="9">
        <v>2</v>
      </c>
      <c r="I79" s="36"/>
      <c r="J79" s="48"/>
      <c r="K79" s="54">
        <f t="shared" si="26"/>
        <v>4</v>
      </c>
      <c r="L79" s="46"/>
      <c r="M79" s="46"/>
      <c r="N79" s="46">
        <f>IF((G79-M79-L79+O79)&gt;0,(G79-M79-L79+O79),0)</f>
        <v>2</v>
      </c>
      <c r="O79" s="83"/>
      <c r="P79" s="46">
        <f t="shared" si="27"/>
        <v>2</v>
      </c>
      <c r="Q79" s="9">
        <v>10</v>
      </c>
      <c r="R79" s="107">
        <v>10</v>
      </c>
      <c r="S79" s="9">
        <v>4</v>
      </c>
      <c r="T79" s="9">
        <f t="shared" si="28"/>
        <v>6</v>
      </c>
      <c r="U79" s="114"/>
      <c r="V79" s="115"/>
      <c r="W79" s="114"/>
      <c r="X79" s="114"/>
      <c r="Y79" s="47"/>
      <c r="Z79" s="47">
        <f t="shared" si="29"/>
        <v>6</v>
      </c>
      <c r="AA79" s="47"/>
      <c r="AB79" s="47">
        <f t="shared" si="30"/>
        <v>6</v>
      </c>
      <c r="AC79" s="36">
        <f t="shared" si="31"/>
        <v>0</v>
      </c>
      <c r="AD79" s="36">
        <f t="shared" si="32"/>
        <v>0</v>
      </c>
      <c r="AE79" s="133">
        <v>3</v>
      </c>
      <c r="AF79" s="127"/>
      <c r="AG79" s="9">
        <v>3</v>
      </c>
      <c r="AH79" s="9">
        <f t="shared" si="38"/>
        <v>0</v>
      </c>
      <c r="AI79" s="49"/>
      <c r="AJ79" s="9"/>
      <c r="AK79" s="9"/>
      <c r="AL79" s="69"/>
      <c r="AM79" s="10">
        <f t="shared" si="33"/>
        <v>0</v>
      </c>
      <c r="AN79" s="49">
        <f t="shared" si="34"/>
        <v>0</v>
      </c>
      <c r="AO79" s="10"/>
      <c r="AP79" s="89"/>
      <c r="AQ79" s="91">
        <f t="shared" si="35"/>
        <v>0</v>
      </c>
    </row>
    <row r="80" spans="1:43" ht="12.75">
      <c r="A80" s="9">
        <v>867</v>
      </c>
      <c r="B80" s="3" t="s">
        <v>61</v>
      </c>
      <c r="C80" s="9">
        <v>35</v>
      </c>
      <c r="D80" s="9">
        <v>35</v>
      </c>
      <c r="E80" s="9"/>
      <c r="F80" s="9"/>
      <c r="G80" s="9">
        <f t="shared" si="36"/>
        <v>0</v>
      </c>
      <c r="H80" s="9"/>
      <c r="I80" s="36"/>
      <c r="J80" s="48"/>
      <c r="K80" s="54">
        <f t="shared" si="26"/>
        <v>0</v>
      </c>
      <c r="L80" s="46"/>
      <c r="M80" s="46"/>
      <c r="N80" s="46">
        <f>IF((G80-M80-L80+O80)&gt;0,(G80-M80-L80+O80),0)</f>
        <v>0</v>
      </c>
      <c r="O80" s="83"/>
      <c r="P80" s="46">
        <f t="shared" si="27"/>
        <v>0</v>
      </c>
      <c r="Q80" s="9">
        <v>12</v>
      </c>
      <c r="R80" s="107">
        <v>3</v>
      </c>
      <c r="S80" s="9">
        <v>4</v>
      </c>
      <c r="T80" s="9">
        <f t="shared" si="28"/>
        <v>-1</v>
      </c>
      <c r="U80" s="114"/>
      <c r="V80" s="115"/>
      <c r="W80" s="114"/>
      <c r="X80" s="114"/>
      <c r="Y80" s="47"/>
      <c r="Z80" s="47">
        <f t="shared" si="29"/>
        <v>-1</v>
      </c>
      <c r="AA80" s="47"/>
      <c r="AB80" s="47">
        <f t="shared" si="30"/>
        <v>0</v>
      </c>
      <c r="AC80" s="36">
        <f t="shared" si="31"/>
        <v>-1</v>
      </c>
      <c r="AD80" s="36">
        <f t="shared" si="32"/>
        <v>0</v>
      </c>
      <c r="AE80" s="133">
        <v>2</v>
      </c>
      <c r="AF80" s="127"/>
      <c r="AG80" s="9">
        <v>2</v>
      </c>
      <c r="AH80" s="9">
        <f t="shared" si="38"/>
        <v>0</v>
      </c>
      <c r="AI80" s="49"/>
      <c r="AJ80" s="9"/>
      <c r="AK80" s="9"/>
      <c r="AL80" s="69"/>
      <c r="AM80" s="10">
        <f t="shared" si="33"/>
        <v>0</v>
      </c>
      <c r="AN80" s="49">
        <f t="shared" si="34"/>
        <v>0</v>
      </c>
      <c r="AO80" s="10"/>
      <c r="AP80" s="89"/>
      <c r="AQ80" s="91">
        <f t="shared" si="35"/>
        <v>0</v>
      </c>
    </row>
    <row r="81" spans="1:43" ht="12.75">
      <c r="A81" s="9">
        <v>847</v>
      </c>
      <c r="B81" s="3" t="s">
        <v>56</v>
      </c>
      <c r="C81" s="53">
        <v>54</v>
      </c>
      <c r="D81" s="53">
        <v>54</v>
      </c>
      <c r="E81" s="53">
        <v>12</v>
      </c>
      <c r="F81" s="9"/>
      <c r="G81" s="9">
        <f t="shared" si="36"/>
        <v>0</v>
      </c>
      <c r="H81" s="9">
        <v>2</v>
      </c>
      <c r="I81" s="49"/>
      <c r="J81" s="64"/>
      <c r="K81" s="54">
        <f t="shared" si="26"/>
        <v>2</v>
      </c>
      <c r="L81" s="46"/>
      <c r="M81" s="46"/>
      <c r="N81" s="46">
        <f aca="true" t="shared" si="39" ref="N81:N91">IF((G81-M81-L81)&gt;0,(G81-M81-L81),0)</f>
        <v>0</v>
      </c>
      <c r="O81" s="83"/>
      <c r="P81" s="46">
        <f t="shared" si="27"/>
        <v>2</v>
      </c>
      <c r="Q81" s="10"/>
      <c r="R81" s="107">
        <v>4</v>
      </c>
      <c r="S81" s="9">
        <v>1</v>
      </c>
      <c r="T81" s="9">
        <f t="shared" si="28"/>
        <v>3</v>
      </c>
      <c r="U81" s="114"/>
      <c r="V81" s="115"/>
      <c r="W81" s="114"/>
      <c r="X81" s="114"/>
      <c r="Y81" s="47"/>
      <c r="Z81" s="47">
        <f t="shared" si="29"/>
        <v>3</v>
      </c>
      <c r="AA81" s="47"/>
      <c r="AB81" s="47">
        <f t="shared" si="30"/>
        <v>3</v>
      </c>
      <c r="AC81" s="36">
        <f t="shared" si="31"/>
        <v>0</v>
      </c>
      <c r="AD81" s="36">
        <f t="shared" si="32"/>
        <v>0</v>
      </c>
      <c r="AE81" s="133">
        <v>3</v>
      </c>
      <c r="AF81" s="127"/>
      <c r="AG81" s="9">
        <v>3</v>
      </c>
      <c r="AH81" s="9">
        <f t="shared" si="38"/>
        <v>0</v>
      </c>
      <c r="AI81" s="49"/>
      <c r="AJ81" s="9"/>
      <c r="AK81" s="9"/>
      <c r="AL81" s="69"/>
      <c r="AM81" s="10">
        <f t="shared" si="33"/>
        <v>0</v>
      </c>
      <c r="AN81" s="49">
        <f t="shared" si="34"/>
        <v>0</v>
      </c>
      <c r="AO81" s="10"/>
      <c r="AP81" s="89"/>
      <c r="AQ81" s="91">
        <f t="shared" si="35"/>
        <v>0</v>
      </c>
    </row>
    <row r="82" spans="1:43" ht="12.75">
      <c r="A82" s="9"/>
      <c r="B82" s="3" t="s">
        <v>111</v>
      </c>
      <c r="C82" s="53">
        <v>3</v>
      </c>
      <c r="D82" s="53">
        <v>3</v>
      </c>
      <c r="E82" s="53"/>
      <c r="F82" s="9"/>
      <c r="G82" s="9">
        <f t="shared" si="36"/>
        <v>0</v>
      </c>
      <c r="H82" s="9"/>
      <c r="I82" s="49">
        <v>1</v>
      </c>
      <c r="J82" s="58"/>
      <c r="K82" s="54">
        <f t="shared" si="26"/>
        <v>1</v>
      </c>
      <c r="L82" s="46"/>
      <c r="M82" s="46"/>
      <c r="N82" s="46">
        <f t="shared" si="39"/>
        <v>0</v>
      </c>
      <c r="O82" s="85"/>
      <c r="P82" s="46">
        <f t="shared" si="27"/>
        <v>1</v>
      </c>
      <c r="Q82" s="10"/>
      <c r="R82" s="107"/>
      <c r="S82" s="9"/>
      <c r="T82" s="9"/>
      <c r="U82" s="114"/>
      <c r="V82" s="115"/>
      <c r="W82" s="114"/>
      <c r="X82" s="114"/>
      <c r="Y82" s="47"/>
      <c r="Z82" s="47"/>
      <c r="AA82" s="47"/>
      <c r="AB82" s="47"/>
      <c r="AC82" s="36"/>
      <c r="AD82" s="36"/>
      <c r="AE82" s="133"/>
      <c r="AF82" s="127"/>
      <c r="AG82" s="9"/>
      <c r="AH82" s="9">
        <f t="shared" si="38"/>
        <v>0</v>
      </c>
      <c r="AI82" s="49"/>
      <c r="AJ82" s="9"/>
      <c r="AK82" s="9"/>
      <c r="AL82" s="69"/>
      <c r="AM82" s="10">
        <f t="shared" si="33"/>
        <v>0</v>
      </c>
      <c r="AN82" s="49">
        <f t="shared" si="34"/>
        <v>0</v>
      </c>
      <c r="AO82" s="10"/>
      <c r="AP82" s="89"/>
      <c r="AQ82" s="91">
        <f t="shared" si="35"/>
        <v>0</v>
      </c>
    </row>
    <row r="83" spans="1:43" ht="12.75">
      <c r="A83" s="9"/>
      <c r="B83" s="3" t="s">
        <v>78</v>
      </c>
      <c r="C83" s="53">
        <v>5</v>
      </c>
      <c r="D83" s="53">
        <v>5</v>
      </c>
      <c r="E83" s="53"/>
      <c r="F83" s="9"/>
      <c r="G83" s="9">
        <f t="shared" si="36"/>
        <v>0</v>
      </c>
      <c r="H83" s="9"/>
      <c r="I83" s="49"/>
      <c r="J83" s="58"/>
      <c r="K83" s="54">
        <f t="shared" si="26"/>
        <v>0</v>
      </c>
      <c r="L83" s="46"/>
      <c r="M83" s="46"/>
      <c r="N83" s="46">
        <f t="shared" si="39"/>
        <v>0</v>
      </c>
      <c r="O83" s="85"/>
      <c r="P83" s="46">
        <f t="shared" si="27"/>
        <v>0</v>
      </c>
      <c r="Q83" s="10">
        <v>8</v>
      </c>
      <c r="R83" s="107"/>
      <c r="S83" s="9"/>
      <c r="T83" s="9"/>
      <c r="U83" s="114"/>
      <c r="V83" s="115"/>
      <c r="W83" s="114"/>
      <c r="X83" s="114"/>
      <c r="Y83" s="47"/>
      <c r="Z83" s="47"/>
      <c r="AA83" s="47"/>
      <c r="AB83" s="47"/>
      <c r="AC83" s="36"/>
      <c r="AD83" s="36"/>
      <c r="AE83" s="133"/>
      <c r="AF83" s="127"/>
      <c r="AG83" s="9"/>
      <c r="AH83" s="9">
        <f t="shared" si="38"/>
        <v>0</v>
      </c>
      <c r="AI83" s="49"/>
      <c r="AJ83" s="9"/>
      <c r="AK83" s="9"/>
      <c r="AL83" s="69"/>
      <c r="AM83" s="10">
        <f t="shared" si="33"/>
        <v>0</v>
      </c>
      <c r="AN83" s="49">
        <f t="shared" si="34"/>
        <v>0</v>
      </c>
      <c r="AO83" s="10"/>
      <c r="AP83" s="89"/>
      <c r="AQ83" s="91">
        <f t="shared" si="35"/>
        <v>0</v>
      </c>
    </row>
    <row r="84" spans="1:43" ht="12.75">
      <c r="A84" s="9"/>
      <c r="B84" s="3" t="s">
        <v>110</v>
      </c>
      <c r="C84" s="53">
        <v>7</v>
      </c>
      <c r="D84" s="53">
        <v>7</v>
      </c>
      <c r="E84" s="53"/>
      <c r="F84" s="9"/>
      <c r="G84" s="9">
        <f t="shared" si="36"/>
        <v>0</v>
      </c>
      <c r="H84" s="9"/>
      <c r="I84" s="49">
        <v>1</v>
      </c>
      <c r="J84" s="58"/>
      <c r="K84" s="54">
        <f t="shared" si="26"/>
        <v>1</v>
      </c>
      <c r="L84" s="46"/>
      <c r="M84" s="46"/>
      <c r="N84" s="46">
        <f t="shared" si="39"/>
        <v>0</v>
      </c>
      <c r="O84" s="85"/>
      <c r="P84" s="46">
        <f t="shared" si="27"/>
        <v>1</v>
      </c>
      <c r="Q84" s="10"/>
      <c r="R84" s="107"/>
      <c r="S84" s="9"/>
      <c r="T84" s="9"/>
      <c r="U84" s="114"/>
      <c r="V84" s="115"/>
      <c r="W84" s="114"/>
      <c r="X84" s="114"/>
      <c r="Y84" s="47"/>
      <c r="Z84" s="47"/>
      <c r="AA84" s="47"/>
      <c r="AB84" s="47"/>
      <c r="AC84" s="36"/>
      <c r="AD84" s="36"/>
      <c r="AE84" s="133"/>
      <c r="AF84" s="127"/>
      <c r="AG84" s="9"/>
      <c r="AH84" s="9">
        <f t="shared" si="38"/>
        <v>0</v>
      </c>
      <c r="AI84" s="49"/>
      <c r="AJ84" s="9"/>
      <c r="AK84" s="9"/>
      <c r="AL84" s="69"/>
      <c r="AM84" s="10">
        <f t="shared" si="33"/>
        <v>0</v>
      </c>
      <c r="AN84" s="49">
        <f t="shared" si="34"/>
        <v>0</v>
      </c>
      <c r="AO84" s="10"/>
      <c r="AP84" s="89"/>
      <c r="AQ84" s="91">
        <f t="shared" si="35"/>
        <v>0</v>
      </c>
    </row>
    <row r="85" spans="1:43" ht="12.75">
      <c r="A85" s="9"/>
      <c r="B85" s="3" t="s">
        <v>105</v>
      </c>
      <c r="C85" s="53">
        <v>3</v>
      </c>
      <c r="D85" s="53">
        <v>3</v>
      </c>
      <c r="E85" s="53"/>
      <c r="F85" s="9"/>
      <c r="G85" s="9">
        <f t="shared" si="36"/>
        <v>0</v>
      </c>
      <c r="H85" s="9"/>
      <c r="I85" s="49"/>
      <c r="J85" s="58"/>
      <c r="K85" s="54">
        <f t="shared" si="26"/>
        <v>0</v>
      </c>
      <c r="L85" s="46"/>
      <c r="M85" s="46"/>
      <c r="N85" s="46">
        <f t="shared" si="39"/>
        <v>0</v>
      </c>
      <c r="O85" s="85"/>
      <c r="P85" s="46">
        <f t="shared" si="27"/>
        <v>0</v>
      </c>
      <c r="Q85" s="10"/>
      <c r="R85" s="107"/>
      <c r="S85" s="9"/>
      <c r="T85" s="9"/>
      <c r="U85" s="114"/>
      <c r="V85" s="115"/>
      <c r="W85" s="114"/>
      <c r="X85" s="114"/>
      <c r="Y85" s="47"/>
      <c r="Z85" s="47"/>
      <c r="AA85" s="47"/>
      <c r="AB85" s="47"/>
      <c r="AC85" s="36"/>
      <c r="AD85" s="36"/>
      <c r="AE85" s="133"/>
      <c r="AF85" s="127"/>
      <c r="AG85" s="9"/>
      <c r="AH85" s="9">
        <f t="shared" si="38"/>
        <v>0</v>
      </c>
      <c r="AI85" s="49"/>
      <c r="AJ85" s="9"/>
      <c r="AK85" s="9"/>
      <c r="AL85" s="69"/>
      <c r="AM85" s="10">
        <f t="shared" si="33"/>
        <v>0</v>
      </c>
      <c r="AN85" s="49">
        <f t="shared" si="34"/>
        <v>0</v>
      </c>
      <c r="AO85" s="10"/>
      <c r="AP85" s="89"/>
      <c r="AQ85" s="91">
        <f t="shared" si="35"/>
        <v>0</v>
      </c>
    </row>
    <row r="86" spans="1:43" ht="12.75">
      <c r="A86" s="9"/>
      <c r="B86" s="3" t="s">
        <v>106</v>
      </c>
      <c r="C86" s="53">
        <v>2</v>
      </c>
      <c r="D86" s="53">
        <v>2</v>
      </c>
      <c r="E86" s="53"/>
      <c r="F86" s="9"/>
      <c r="G86" s="9">
        <f t="shared" si="36"/>
        <v>0</v>
      </c>
      <c r="H86" s="9"/>
      <c r="I86" s="49"/>
      <c r="J86" s="58"/>
      <c r="K86" s="54">
        <f t="shared" si="26"/>
        <v>0</v>
      </c>
      <c r="L86" s="46"/>
      <c r="M86" s="46"/>
      <c r="N86" s="46">
        <f t="shared" si="39"/>
        <v>0</v>
      </c>
      <c r="O86" s="85"/>
      <c r="P86" s="46">
        <f t="shared" si="27"/>
        <v>0</v>
      </c>
      <c r="Q86" s="10"/>
      <c r="R86" s="107"/>
      <c r="S86" s="9"/>
      <c r="T86" s="9"/>
      <c r="U86" s="114"/>
      <c r="V86" s="115"/>
      <c r="W86" s="114"/>
      <c r="X86" s="114"/>
      <c r="Y86" s="47"/>
      <c r="Z86" s="47"/>
      <c r="AA86" s="47"/>
      <c r="AB86" s="47"/>
      <c r="AC86" s="36"/>
      <c r="AD86" s="36"/>
      <c r="AE86" s="133"/>
      <c r="AF86" s="127"/>
      <c r="AG86" s="9"/>
      <c r="AH86" s="9">
        <f t="shared" si="38"/>
        <v>0</v>
      </c>
      <c r="AI86" s="49"/>
      <c r="AJ86" s="9"/>
      <c r="AK86" s="9"/>
      <c r="AL86" s="69"/>
      <c r="AM86" s="10">
        <f t="shared" si="33"/>
        <v>0</v>
      </c>
      <c r="AN86" s="49">
        <f t="shared" si="34"/>
        <v>0</v>
      </c>
      <c r="AO86" s="10"/>
      <c r="AP86" s="89"/>
      <c r="AQ86" s="91">
        <f t="shared" si="35"/>
        <v>0</v>
      </c>
    </row>
    <row r="87" spans="1:43" ht="12.75">
      <c r="A87" s="9"/>
      <c r="B87" s="3" t="s">
        <v>113</v>
      </c>
      <c r="C87" s="53">
        <v>5</v>
      </c>
      <c r="D87" s="53">
        <v>5</v>
      </c>
      <c r="E87" s="53"/>
      <c r="F87" s="9"/>
      <c r="G87" s="9">
        <f t="shared" si="36"/>
        <v>0</v>
      </c>
      <c r="H87" s="9"/>
      <c r="I87" s="49"/>
      <c r="J87" s="58"/>
      <c r="K87" s="54">
        <f t="shared" si="26"/>
        <v>0</v>
      </c>
      <c r="L87" s="46"/>
      <c r="M87" s="46"/>
      <c r="N87" s="46">
        <f t="shared" si="39"/>
        <v>0</v>
      </c>
      <c r="O87" s="85"/>
      <c r="P87" s="46">
        <f t="shared" si="27"/>
        <v>0</v>
      </c>
      <c r="Q87" s="10">
        <v>6</v>
      </c>
      <c r="R87" s="107"/>
      <c r="S87" s="9"/>
      <c r="T87" s="9"/>
      <c r="U87" s="114"/>
      <c r="V87" s="115"/>
      <c r="W87" s="114"/>
      <c r="X87" s="114"/>
      <c r="Y87" s="47"/>
      <c r="Z87" s="47"/>
      <c r="AA87" s="47"/>
      <c r="AB87" s="47"/>
      <c r="AC87" s="36"/>
      <c r="AD87" s="36"/>
      <c r="AE87" s="133"/>
      <c r="AF87" s="127"/>
      <c r="AG87" s="9"/>
      <c r="AH87" s="9">
        <f t="shared" si="38"/>
        <v>0</v>
      </c>
      <c r="AI87" s="49"/>
      <c r="AJ87" s="9"/>
      <c r="AK87" s="9"/>
      <c r="AL87" s="69"/>
      <c r="AM87" s="10">
        <f t="shared" si="33"/>
        <v>0</v>
      </c>
      <c r="AN87" s="49">
        <f t="shared" si="34"/>
        <v>0</v>
      </c>
      <c r="AO87" s="10"/>
      <c r="AP87" s="89"/>
      <c r="AQ87" s="91">
        <f t="shared" si="35"/>
        <v>0</v>
      </c>
    </row>
    <row r="88" spans="1:43" ht="12.75">
      <c r="A88" s="9"/>
      <c r="B88" s="3" t="s">
        <v>109</v>
      </c>
      <c r="C88" s="53">
        <v>6</v>
      </c>
      <c r="D88" s="53">
        <v>6</v>
      </c>
      <c r="E88" s="53"/>
      <c r="F88" s="9"/>
      <c r="G88" s="9">
        <f t="shared" si="36"/>
        <v>0</v>
      </c>
      <c r="H88" s="9"/>
      <c r="I88" s="49"/>
      <c r="J88" s="58"/>
      <c r="K88" s="54">
        <f t="shared" si="26"/>
        <v>0</v>
      </c>
      <c r="L88" s="46"/>
      <c r="M88" s="46"/>
      <c r="N88" s="46">
        <f t="shared" si="39"/>
        <v>0</v>
      </c>
      <c r="O88" s="85"/>
      <c r="P88" s="46">
        <f t="shared" si="27"/>
        <v>0</v>
      </c>
      <c r="Q88" s="10"/>
      <c r="R88" s="107"/>
      <c r="S88" s="9"/>
      <c r="T88" s="9"/>
      <c r="U88" s="114"/>
      <c r="V88" s="115"/>
      <c r="W88" s="114"/>
      <c r="X88" s="114"/>
      <c r="Y88" s="47"/>
      <c r="Z88" s="47"/>
      <c r="AA88" s="47"/>
      <c r="AB88" s="47"/>
      <c r="AC88" s="36"/>
      <c r="AD88" s="36"/>
      <c r="AE88" s="133"/>
      <c r="AF88" s="127"/>
      <c r="AG88" s="9"/>
      <c r="AH88" s="9">
        <f t="shared" si="38"/>
        <v>0</v>
      </c>
      <c r="AI88" s="49"/>
      <c r="AJ88" s="9"/>
      <c r="AK88" s="9"/>
      <c r="AL88" s="69"/>
      <c r="AM88" s="10">
        <f t="shared" si="33"/>
        <v>0</v>
      </c>
      <c r="AN88" s="49">
        <f t="shared" si="34"/>
        <v>0</v>
      </c>
      <c r="AO88" s="10"/>
      <c r="AP88" s="89"/>
      <c r="AQ88" s="91">
        <f t="shared" si="35"/>
        <v>0</v>
      </c>
    </row>
    <row r="89" spans="1:43" ht="12.75">
      <c r="A89" s="9"/>
      <c r="B89" s="3" t="s">
        <v>91</v>
      </c>
      <c r="C89" s="53">
        <v>6</v>
      </c>
      <c r="D89" s="53">
        <v>6</v>
      </c>
      <c r="E89" s="53"/>
      <c r="F89" s="9"/>
      <c r="G89" s="9">
        <f t="shared" si="36"/>
        <v>0</v>
      </c>
      <c r="H89" s="9"/>
      <c r="I89" s="49"/>
      <c r="J89" s="58"/>
      <c r="K89" s="54">
        <f t="shared" si="26"/>
        <v>0</v>
      </c>
      <c r="L89" s="46"/>
      <c r="M89" s="46"/>
      <c r="N89" s="46">
        <f t="shared" si="39"/>
        <v>0</v>
      </c>
      <c r="O89" s="85"/>
      <c r="P89" s="46">
        <f t="shared" si="27"/>
        <v>0</v>
      </c>
      <c r="Q89" s="10">
        <v>12</v>
      </c>
      <c r="R89" s="107"/>
      <c r="S89" s="9"/>
      <c r="T89" s="9"/>
      <c r="U89" s="114"/>
      <c r="V89" s="115"/>
      <c r="W89" s="114"/>
      <c r="X89" s="114"/>
      <c r="Y89" s="47"/>
      <c r="Z89" s="47"/>
      <c r="AA89" s="47"/>
      <c r="AB89" s="47"/>
      <c r="AC89" s="36"/>
      <c r="AD89" s="36"/>
      <c r="AE89" s="133"/>
      <c r="AF89" s="127"/>
      <c r="AG89" s="9"/>
      <c r="AH89" s="9">
        <f t="shared" si="38"/>
        <v>0</v>
      </c>
      <c r="AI89" s="49"/>
      <c r="AJ89" s="9"/>
      <c r="AK89" s="9"/>
      <c r="AL89" s="69"/>
      <c r="AM89" s="10">
        <f t="shared" si="33"/>
        <v>0</v>
      </c>
      <c r="AN89" s="49">
        <f t="shared" si="34"/>
        <v>0</v>
      </c>
      <c r="AO89" s="10"/>
      <c r="AP89" s="89"/>
      <c r="AQ89" s="91">
        <f t="shared" si="35"/>
        <v>0</v>
      </c>
    </row>
    <row r="90" spans="1:43" ht="12.75">
      <c r="A90" s="9"/>
      <c r="B90" s="3" t="s">
        <v>112</v>
      </c>
      <c r="C90" s="53">
        <v>3</v>
      </c>
      <c r="D90" s="53">
        <v>3</v>
      </c>
      <c r="E90" s="53"/>
      <c r="F90" s="9"/>
      <c r="G90" s="9">
        <f t="shared" si="36"/>
        <v>0</v>
      </c>
      <c r="H90" s="9"/>
      <c r="I90" s="49"/>
      <c r="J90" s="58"/>
      <c r="K90" s="54">
        <f t="shared" si="26"/>
        <v>0</v>
      </c>
      <c r="L90" s="46"/>
      <c r="M90" s="46"/>
      <c r="N90" s="46">
        <f t="shared" si="39"/>
        <v>0</v>
      </c>
      <c r="O90" s="85"/>
      <c r="P90" s="46">
        <f t="shared" si="27"/>
        <v>0</v>
      </c>
      <c r="Q90" s="10"/>
      <c r="R90" s="107"/>
      <c r="S90" s="9"/>
      <c r="T90" s="9"/>
      <c r="U90" s="114"/>
      <c r="V90" s="115"/>
      <c r="W90" s="114"/>
      <c r="X90" s="114"/>
      <c r="Y90" s="47"/>
      <c r="Z90" s="47"/>
      <c r="AA90" s="47"/>
      <c r="AB90" s="47"/>
      <c r="AC90" s="36"/>
      <c r="AD90" s="36"/>
      <c r="AE90" s="133"/>
      <c r="AF90" s="127"/>
      <c r="AG90" s="9"/>
      <c r="AH90" s="9">
        <f t="shared" si="38"/>
        <v>0</v>
      </c>
      <c r="AI90" s="49"/>
      <c r="AJ90" s="9"/>
      <c r="AK90" s="9"/>
      <c r="AL90" s="69"/>
      <c r="AM90" s="10">
        <f t="shared" si="33"/>
        <v>0</v>
      </c>
      <c r="AN90" s="49">
        <f t="shared" si="34"/>
        <v>0</v>
      </c>
      <c r="AO90" s="10"/>
      <c r="AP90" s="89"/>
      <c r="AQ90" s="91">
        <f t="shared" si="35"/>
        <v>0</v>
      </c>
    </row>
    <row r="91" spans="1:43" ht="12.75">
      <c r="A91" s="9"/>
      <c r="B91" s="3" t="s">
        <v>68</v>
      </c>
      <c r="C91" s="53">
        <v>3</v>
      </c>
      <c r="D91" s="53">
        <v>3</v>
      </c>
      <c r="E91" s="53"/>
      <c r="F91" s="9"/>
      <c r="G91" s="9">
        <f t="shared" si="36"/>
        <v>0</v>
      </c>
      <c r="H91" s="9"/>
      <c r="I91" s="49"/>
      <c r="J91" s="58"/>
      <c r="K91" s="54">
        <f t="shared" si="26"/>
        <v>0</v>
      </c>
      <c r="L91" s="46"/>
      <c r="M91" s="46"/>
      <c r="N91" s="46">
        <f t="shared" si="39"/>
        <v>0</v>
      </c>
      <c r="O91" s="85"/>
      <c r="P91" s="46">
        <f t="shared" si="27"/>
        <v>0</v>
      </c>
      <c r="Q91" s="10"/>
      <c r="R91" s="107"/>
      <c r="S91" s="9"/>
      <c r="T91" s="9"/>
      <c r="U91" s="114"/>
      <c r="V91" s="115"/>
      <c r="W91" s="114"/>
      <c r="X91" s="114"/>
      <c r="Y91" s="47"/>
      <c r="Z91" s="47"/>
      <c r="AA91" s="47"/>
      <c r="AB91" s="47"/>
      <c r="AC91" s="36"/>
      <c r="AD91" s="36"/>
      <c r="AE91" s="133"/>
      <c r="AF91" s="127"/>
      <c r="AG91" s="9"/>
      <c r="AH91" s="9">
        <f t="shared" si="38"/>
        <v>0</v>
      </c>
      <c r="AI91" s="49"/>
      <c r="AJ91" s="9"/>
      <c r="AK91" s="9"/>
      <c r="AL91" s="69"/>
      <c r="AM91" s="10">
        <f t="shared" si="33"/>
        <v>0</v>
      </c>
      <c r="AN91" s="49">
        <f t="shared" si="34"/>
        <v>0</v>
      </c>
      <c r="AO91" s="10"/>
      <c r="AP91" s="89"/>
      <c r="AQ91" s="91">
        <f t="shared" si="35"/>
        <v>0</v>
      </c>
    </row>
    <row r="92" spans="1:43" ht="12.75">
      <c r="A92" s="13"/>
      <c r="B92" s="3" t="s">
        <v>142</v>
      </c>
      <c r="C92" s="55">
        <v>2914</v>
      </c>
      <c r="D92" s="55">
        <f aca="true" t="shared" si="40" ref="D92:U92">SUM(D2:D91)</f>
        <v>2910</v>
      </c>
      <c r="E92" s="55">
        <f t="shared" si="40"/>
        <v>226</v>
      </c>
      <c r="F92" s="55">
        <f t="shared" si="40"/>
        <v>0</v>
      </c>
      <c r="G92" s="55">
        <f t="shared" si="40"/>
        <v>47</v>
      </c>
      <c r="H92" s="55">
        <f t="shared" si="40"/>
        <v>49</v>
      </c>
      <c r="I92" s="49">
        <f t="shared" si="40"/>
        <v>7</v>
      </c>
      <c r="J92" s="58">
        <f t="shared" si="40"/>
        <v>0</v>
      </c>
      <c r="K92" s="49">
        <f t="shared" si="40"/>
        <v>102</v>
      </c>
      <c r="L92" s="55">
        <f t="shared" si="40"/>
        <v>0</v>
      </c>
      <c r="M92" s="55">
        <f t="shared" si="40"/>
        <v>0</v>
      </c>
      <c r="N92" s="55">
        <f t="shared" si="40"/>
        <v>47</v>
      </c>
      <c r="O92" s="83">
        <f t="shared" si="40"/>
        <v>0</v>
      </c>
      <c r="P92" s="55">
        <f t="shared" si="40"/>
        <v>56</v>
      </c>
      <c r="Q92" s="55">
        <f t="shared" si="40"/>
        <v>684</v>
      </c>
      <c r="R92" s="109">
        <f t="shared" si="40"/>
        <v>297</v>
      </c>
      <c r="S92" s="55">
        <f t="shared" si="40"/>
        <v>205</v>
      </c>
      <c r="T92" s="55">
        <f t="shared" si="40"/>
        <v>88</v>
      </c>
      <c r="U92" s="116">
        <f t="shared" si="40"/>
        <v>0</v>
      </c>
      <c r="V92" s="117"/>
      <c r="W92" s="118">
        <f aca="true" t="shared" si="41" ref="W92:AQ92">SUM(W2:W91)</f>
        <v>0</v>
      </c>
      <c r="X92" s="118">
        <f t="shared" si="41"/>
        <v>0</v>
      </c>
      <c r="Y92" s="55">
        <f t="shared" si="41"/>
        <v>107</v>
      </c>
      <c r="Z92" s="55">
        <f t="shared" si="41"/>
        <v>88</v>
      </c>
      <c r="AA92" s="55">
        <f t="shared" si="41"/>
        <v>0</v>
      </c>
      <c r="AB92" s="55">
        <f t="shared" si="41"/>
        <v>90</v>
      </c>
      <c r="AC92" s="55">
        <f t="shared" si="41"/>
        <v>-2</v>
      </c>
      <c r="AD92" s="55">
        <f t="shared" si="41"/>
        <v>107</v>
      </c>
      <c r="AE92" s="135">
        <f t="shared" si="41"/>
        <v>154</v>
      </c>
      <c r="AF92" s="118">
        <f t="shared" si="41"/>
        <v>246</v>
      </c>
      <c r="AG92" s="55">
        <f t="shared" si="41"/>
        <v>122</v>
      </c>
      <c r="AH92" s="55">
        <f t="shared" si="41"/>
        <v>32</v>
      </c>
      <c r="AI92" s="55">
        <f t="shared" si="41"/>
        <v>0</v>
      </c>
      <c r="AJ92" s="55">
        <f t="shared" si="41"/>
        <v>0</v>
      </c>
      <c r="AK92" s="55">
        <f t="shared" si="41"/>
        <v>1</v>
      </c>
      <c r="AL92" s="49">
        <f t="shared" si="41"/>
        <v>73</v>
      </c>
      <c r="AM92" s="55">
        <f t="shared" si="41"/>
        <v>32</v>
      </c>
      <c r="AN92" s="55">
        <f t="shared" si="41"/>
        <v>1</v>
      </c>
      <c r="AO92" s="55">
        <f t="shared" si="41"/>
        <v>0</v>
      </c>
      <c r="AP92" s="90">
        <f t="shared" si="41"/>
        <v>0</v>
      </c>
      <c r="AQ92" s="88">
        <f t="shared" si="41"/>
        <v>33</v>
      </c>
    </row>
    <row r="93" spans="2:43" s="7" customFormat="1" ht="12.75">
      <c r="B93" s="11"/>
      <c r="C93" s="19"/>
      <c r="D93" s="8"/>
      <c r="E93" s="8"/>
      <c r="F93" s="8"/>
      <c r="G93" s="8"/>
      <c r="H93" s="8"/>
      <c r="I93" s="28"/>
      <c r="J93" s="65">
        <f>R92-S92</f>
        <v>92</v>
      </c>
      <c r="K93" s="93"/>
      <c r="L93" s="8"/>
      <c r="M93" s="8"/>
      <c r="N93" s="8"/>
      <c r="O93" s="86"/>
      <c r="P93" s="8"/>
      <c r="Q93" s="20"/>
      <c r="R93" s="110"/>
      <c r="S93" s="14"/>
      <c r="T93" s="14"/>
      <c r="U93" s="119"/>
      <c r="V93" s="120"/>
      <c r="W93" s="119"/>
      <c r="X93" s="119"/>
      <c r="Y93" s="22"/>
      <c r="Z93" s="22"/>
      <c r="AA93" s="22"/>
      <c r="AB93" s="43"/>
      <c r="AC93" s="41"/>
      <c r="AD93" s="41"/>
      <c r="AE93" s="70"/>
      <c r="AF93" s="129"/>
      <c r="AG93" s="38"/>
      <c r="AH93" s="38"/>
      <c r="AI93" s="19"/>
      <c r="AJ93" s="19"/>
      <c r="AK93" s="38"/>
      <c r="AL93" s="28"/>
      <c r="AM93" s="19"/>
      <c r="AN93" s="28"/>
      <c r="AO93" s="19"/>
      <c r="AP93" s="19"/>
      <c r="AQ93" s="92"/>
    </row>
    <row r="94" spans="2:43" s="7" customFormat="1" ht="12.75">
      <c r="B94" s="11"/>
      <c r="C94" s="19">
        <f>SUM(C2:C80)</f>
        <v>2860</v>
      </c>
      <c r="D94" s="8">
        <f>C94+O92</f>
        <v>2860</v>
      </c>
      <c r="E94" s="8"/>
      <c r="F94" s="8">
        <f>AE92+AI92</f>
        <v>154</v>
      </c>
      <c r="G94" s="8"/>
      <c r="H94" s="8"/>
      <c r="I94" s="29"/>
      <c r="J94" s="66"/>
      <c r="K94" s="93"/>
      <c r="L94" s="8"/>
      <c r="M94" s="8">
        <f>M92+AP92</f>
        <v>0</v>
      </c>
      <c r="N94" s="8"/>
      <c r="O94" s="86"/>
      <c r="P94" s="8"/>
      <c r="Q94" s="20"/>
      <c r="R94" s="110"/>
      <c r="S94" s="14"/>
      <c r="T94" s="14"/>
      <c r="U94" s="22"/>
      <c r="V94" s="96"/>
      <c r="W94" s="22"/>
      <c r="X94" s="119"/>
      <c r="Y94" s="22"/>
      <c r="Z94" s="22"/>
      <c r="AA94" s="22"/>
      <c r="AB94" s="43"/>
      <c r="AC94" s="41"/>
      <c r="AD94" s="41"/>
      <c r="AE94" s="70"/>
      <c r="AF94" s="129"/>
      <c r="AG94" s="38"/>
      <c r="AH94" s="38"/>
      <c r="AI94" s="19"/>
      <c r="AJ94" s="19"/>
      <c r="AK94" s="38"/>
      <c r="AL94" s="28"/>
      <c r="AM94" s="19"/>
      <c r="AN94" s="28"/>
      <c r="AO94" s="19"/>
      <c r="AP94" s="19">
        <f>AP92+M92</f>
        <v>0</v>
      </c>
      <c r="AQ94" s="92"/>
    </row>
    <row r="95" spans="2:43" s="7" customFormat="1" ht="12.75">
      <c r="B95" s="11"/>
      <c r="C95" s="19"/>
      <c r="D95" s="8">
        <f>D94+F94</f>
        <v>3014</v>
      </c>
      <c r="E95" s="8"/>
      <c r="F95" s="8"/>
      <c r="G95" s="8"/>
      <c r="H95" s="8"/>
      <c r="I95" s="29"/>
      <c r="J95" s="66"/>
      <c r="K95" s="93"/>
      <c r="L95" s="8"/>
      <c r="M95" s="8"/>
      <c r="N95" s="8"/>
      <c r="O95" s="86"/>
      <c r="P95" s="8"/>
      <c r="Q95" s="25"/>
      <c r="R95" s="110"/>
      <c r="S95" s="14"/>
      <c r="T95" s="14"/>
      <c r="U95" s="22"/>
      <c r="V95" s="96"/>
      <c r="W95" s="22"/>
      <c r="X95" s="119"/>
      <c r="Y95" s="22"/>
      <c r="Z95" s="22"/>
      <c r="AA95" s="22"/>
      <c r="AB95" s="43"/>
      <c r="AC95" s="41"/>
      <c r="AD95" s="41"/>
      <c r="AE95" s="70"/>
      <c r="AF95" s="129"/>
      <c r="AG95" s="38"/>
      <c r="AH95" s="38"/>
      <c r="AI95" s="19"/>
      <c r="AJ95" s="19"/>
      <c r="AK95" s="38"/>
      <c r="AL95" s="28"/>
      <c r="AM95" s="19"/>
      <c r="AN95" s="28"/>
      <c r="AO95" s="19"/>
      <c r="AP95" s="19"/>
      <c r="AQ95" s="92"/>
    </row>
    <row r="96" spans="2:43" s="7" customFormat="1" ht="12.75">
      <c r="B96" s="11"/>
      <c r="C96" s="19"/>
      <c r="D96" s="8">
        <v>43</v>
      </c>
      <c r="E96" s="8"/>
      <c r="F96" s="8"/>
      <c r="G96" s="8"/>
      <c r="H96" s="8"/>
      <c r="I96" s="29"/>
      <c r="J96" s="66"/>
      <c r="K96" s="93"/>
      <c r="L96" s="8"/>
      <c r="M96" s="8"/>
      <c r="N96" s="8"/>
      <c r="O96" s="86"/>
      <c r="P96" s="8"/>
      <c r="Q96" s="20"/>
      <c r="R96" s="110"/>
      <c r="S96" s="14"/>
      <c r="T96" s="14"/>
      <c r="U96" s="22"/>
      <c r="V96" s="96"/>
      <c r="W96" s="22"/>
      <c r="X96" s="119"/>
      <c r="Y96" s="22"/>
      <c r="Z96" s="22"/>
      <c r="AA96" s="22"/>
      <c r="AB96" s="43"/>
      <c r="AC96" s="41"/>
      <c r="AD96" s="41"/>
      <c r="AE96" s="70"/>
      <c r="AF96" s="129"/>
      <c r="AG96" s="38"/>
      <c r="AH96" s="38"/>
      <c r="AI96" s="19"/>
      <c r="AJ96" s="19"/>
      <c r="AK96" s="38"/>
      <c r="AL96" s="28"/>
      <c r="AM96" s="19"/>
      <c r="AN96" s="28"/>
      <c r="AO96" s="19"/>
      <c r="AP96" s="19"/>
      <c r="AQ96" s="92"/>
    </row>
    <row r="97" spans="2:43" s="7" customFormat="1" ht="12.75">
      <c r="B97" s="11"/>
      <c r="C97" s="19"/>
      <c r="D97" s="8">
        <f>D95+D96</f>
        <v>3057</v>
      </c>
      <c r="E97" s="8"/>
      <c r="F97" s="8"/>
      <c r="G97" s="8"/>
      <c r="H97" s="8"/>
      <c r="I97" s="29"/>
      <c r="J97" s="66"/>
      <c r="K97" s="93"/>
      <c r="L97" s="8"/>
      <c r="M97" s="8"/>
      <c r="N97" s="8"/>
      <c r="O97" s="86"/>
      <c r="P97" s="8"/>
      <c r="Q97" s="20"/>
      <c r="R97" s="110"/>
      <c r="S97" s="14"/>
      <c r="T97" s="14"/>
      <c r="U97" s="22"/>
      <c r="V97" s="96"/>
      <c r="W97" s="22"/>
      <c r="X97" s="119"/>
      <c r="Y97" s="22"/>
      <c r="Z97" s="22"/>
      <c r="AA97" s="22"/>
      <c r="AB97" s="43"/>
      <c r="AC97" s="41"/>
      <c r="AD97" s="41"/>
      <c r="AE97" s="70"/>
      <c r="AF97" s="129"/>
      <c r="AG97" s="38"/>
      <c r="AH97" s="38"/>
      <c r="AI97" s="19"/>
      <c r="AJ97" s="19"/>
      <c r="AK97" s="38"/>
      <c r="AL97" s="28"/>
      <c r="AM97" s="19"/>
      <c r="AN97" s="28"/>
      <c r="AO97" s="19"/>
      <c r="AP97" s="19"/>
      <c r="AQ97" s="92"/>
    </row>
    <row r="98" spans="2:43" s="7" customFormat="1" ht="12.75">
      <c r="B98" s="11"/>
      <c r="C98" s="19"/>
      <c r="D98" s="8"/>
      <c r="E98" s="8"/>
      <c r="F98" s="8"/>
      <c r="G98" s="8"/>
      <c r="H98" s="8"/>
      <c r="I98" s="29"/>
      <c r="J98" s="66"/>
      <c r="K98" s="93"/>
      <c r="L98" s="8"/>
      <c r="M98" s="8"/>
      <c r="N98" s="8"/>
      <c r="O98" s="86"/>
      <c r="P98" s="8"/>
      <c r="Q98" s="20"/>
      <c r="R98" s="110"/>
      <c r="S98" s="14"/>
      <c r="T98" s="14"/>
      <c r="U98" s="22"/>
      <c r="V98" s="96"/>
      <c r="W98" s="22"/>
      <c r="X98" s="119"/>
      <c r="Y98" s="22"/>
      <c r="Z98" s="22"/>
      <c r="AA98" s="22"/>
      <c r="AB98" s="43"/>
      <c r="AC98" s="41"/>
      <c r="AD98" s="41"/>
      <c r="AE98" s="70"/>
      <c r="AF98" s="129"/>
      <c r="AG98" s="38"/>
      <c r="AH98" s="38"/>
      <c r="AI98" s="19"/>
      <c r="AJ98" s="19"/>
      <c r="AK98" s="38"/>
      <c r="AL98" s="28"/>
      <c r="AM98" s="19"/>
      <c r="AN98" s="28"/>
      <c r="AO98" s="19"/>
      <c r="AP98" s="19"/>
      <c r="AQ98" s="92"/>
    </row>
    <row r="99" spans="2:43" s="7" customFormat="1" ht="12.75">
      <c r="B99" s="11"/>
      <c r="C99" s="19"/>
      <c r="D99" s="8"/>
      <c r="E99" s="8"/>
      <c r="F99" s="8"/>
      <c r="G99" s="8"/>
      <c r="H99" s="8"/>
      <c r="I99" s="29"/>
      <c r="J99" s="66"/>
      <c r="K99" s="93"/>
      <c r="L99" s="8"/>
      <c r="M99" s="8"/>
      <c r="N99" s="8"/>
      <c r="O99" s="86"/>
      <c r="P99" s="8"/>
      <c r="Q99" s="20"/>
      <c r="R99" s="110"/>
      <c r="S99" s="14"/>
      <c r="T99" s="14"/>
      <c r="U99" s="22"/>
      <c r="V99" s="96"/>
      <c r="W99" s="22"/>
      <c r="X99" s="119"/>
      <c r="Y99" s="22"/>
      <c r="Z99" s="22"/>
      <c r="AA99" s="22"/>
      <c r="AB99" s="43"/>
      <c r="AC99" s="41"/>
      <c r="AD99" s="41"/>
      <c r="AE99" s="70"/>
      <c r="AF99" s="129"/>
      <c r="AG99" s="38"/>
      <c r="AH99" s="38"/>
      <c r="AI99" s="19"/>
      <c r="AJ99" s="19"/>
      <c r="AK99" s="38"/>
      <c r="AL99" s="28"/>
      <c r="AM99" s="19"/>
      <c r="AN99" s="28"/>
      <c r="AO99" s="19"/>
      <c r="AP99" s="19"/>
      <c r="AQ99" s="92"/>
    </row>
    <row r="100" spans="2:43" s="7" customFormat="1" ht="12.75">
      <c r="B100" s="11"/>
      <c r="C100" s="19"/>
      <c r="D100" s="8"/>
      <c r="E100" s="8"/>
      <c r="F100" s="8"/>
      <c r="G100" s="8"/>
      <c r="H100" s="8"/>
      <c r="I100" s="29"/>
      <c r="J100" s="66"/>
      <c r="K100" s="93"/>
      <c r="L100" s="8"/>
      <c r="M100" s="8"/>
      <c r="N100" s="8"/>
      <c r="O100" s="86"/>
      <c r="P100" s="8"/>
      <c r="Q100" s="20"/>
      <c r="R100" s="110"/>
      <c r="S100" s="14"/>
      <c r="T100" s="14"/>
      <c r="U100" s="22"/>
      <c r="V100" s="96"/>
      <c r="W100" s="22"/>
      <c r="X100" s="119"/>
      <c r="Y100" s="22"/>
      <c r="Z100" s="22"/>
      <c r="AA100" s="22"/>
      <c r="AB100" s="43"/>
      <c r="AC100" s="41"/>
      <c r="AD100" s="41"/>
      <c r="AE100" s="70"/>
      <c r="AF100" s="129"/>
      <c r="AG100" s="38"/>
      <c r="AH100" s="38"/>
      <c r="AI100" s="19"/>
      <c r="AJ100" s="19"/>
      <c r="AK100" s="38"/>
      <c r="AL100" s="28"/>
      <c r="AM100" s="19"/>
      <c r="AN100" s="28"/>
      <c r="AO100" s="19"/>
      <c r="AP100" s="19"/>
      <c r="AQ100" s="92"/>
    </row>
    <row r="101" spans="2:43" s="7" customFormat="1" ht="12.75">
      <c r="B101" s="11"/>
      <c r="C101" s="19"/>
      <c r="D101" s="8"/>
      <c r="E101" s="8"/>
      <c r="F101" s="8"/>
      <c r="G101" s="8"/>
      <c r="H101" s="8"/>
      <c r="I101" s="29"/>
      <c r="J101" s="66"/>
      <c r="K101" s="93"/>
      <c r="L101" s="8"/>
      <c r="M101" s="8"/>
      <c r="N101" s="8"/>
      <c r="O101" s="86"/>
      <c r="P101" s="8"/>
      <c r="Q101" s="20"/>
      <c r="R101" s="110"/>
      <c r="S101" s="14"/>
      <c r="T101" s="14"/>
      <c r="U101" s="22"/>
      <c r="V101" s="96"/>
      <c r="W101" s="22"/>
      <c r="X101" s="119"/>
      <c r="Y101" s="22"/>
      <c r="Z101" s="22"/>
      <c r="AA101" s="22"/>
      <c r="AB101" s="43"/>
      <c r="AC101" s="41"/>
      <c r="AD101" s="41"/>
      <c r="AE101" s="70"/>
      <c r="AF101" s="129"/>
      <c r="AG101" s="38"/>
      <c r="AH101" s="38"/>
      <c r="AI101" s="19"/>
      <c r="AJ101" s="19"/>
      <c r="AK101" s="38"/>
      <c r="AL101" s="28"/>
      <c r="AM101" s="19"/>
      <c r="AN101" s="28"/>
      <c r="AO101" s="19"/>
      <c r="AP101" s="19"/>
      <c r="AQ101" s="92"/>
    </row>
    <row r="102" spans="2:43" s="7" customFormat="1" ht="12.75">
      <c r="B102" s="11"/>
      <c r="C102" s="19"/>
      <c r="D102" s="8"/>
      <c r="E102" s="8"/>
      <c r="F102" s="8"/>
      <c r="G102" s="8"/>
      <c r="H102" s="8"/>
      <c r="I102" s="29"/>
      <c r="J102" s="66"/>
      <c r="K102" s="93"/>
      <c r="L102" s="8"/>
      <c r="M102" s="8"/>
      <c r="N102" s="8"/>
      <c r="O102" s="86"/>
      <c r="P102" s="8"/>
      <c r="Q102" s="20"/>
      <c r="R102" s="110"/>
      <c r="S102" s="14"/>
      <c r="T102" s="14"/>
      <c r="U102" s="22"/>
      <c r="V102" s="96"/>
      <c r="W102" s="22"/>
      <c r="X102" s="119"/>
      <c r="Y102" s="22"/>
      <c r="Z102" s="22"/>
      <c r="AA102" s="22"/>
      <c r="AB102" s="43"/>
      <c r="AC102" s="41"/>
      <c r="AD102" s="41"/>
      <c r="AE102" s="70"/>
      <c r="AF102" s="129"/>
      <c r="AG102" s="38"/>
      <c r="AH102" s="38"/>
      <c r="AI102" s="19"/>
      <c r="AJ102" s="19"/>
      <c r="AK102" s="38"/>
      <c r="AL102" s="28"/>
      <c r="AM102" s="19"/>
      <c r="AN102" s="28"/>
      <c r="AO102" s="19"/>
      <c r="AP102" s="19"/>
      <c r="AQ102" s="92"/>
    </row>
    <row r="103" spans="2:43" s="7" customFormat="1" ht="12.75">
      <c r="B103" s="11"/>
      <c r="C103" s="19"/>
      <c r="D103" s="8"/>
      <c r="E103" s="8"/>
      <c r="F103" s="8"/>
      <c r="G103" s="8"/>
      <c r="H103" s="8"/>
      <c r="I103" s="29"/>
      <c r="J103" s="66"/>
      <c r="K103" s="93"/>
      <c r="L103" s="8"/>
      <c r="M103" s="8"/>
      <c r="N103" s="8"/>
      <c r="O103" s="86"/>
      <c r="P103" s="8"/>
      <c r="Q103" s="20"/>
      <c r="R103" s="110"/>
      <c r="S103" s="14"/>
      <c r="T103" s="14"/>
      <c r="U103" s="22"/>
      <c r="V103" s="96"/>
      <c r="W103" s="22"/>
      <c r="X103" s="119"/>
      <c r="Y103" s="22"/>
      <c r="Z103" s="22"/>
      <c r="AA103" s="22"/>
      <c r="AB103" s="43"/>
      <c r="AC103" s="41"/>
      <c r="AD103" s="41"/>
      <c r="AE103" s="70"/>
      <c r="AF103" s="129"/>
      <c r="AG103" s="38"/>
      <c r="AH103" s="38"/>
      <c r="AI103" s="19"/>
      <c r="AJ103" s="19"/>
      <c r="AK103" s="38"/>
      <c r="AL103" s="28"/>
      <c r="AM103" s="19"/>
      <c r="AN103" s="28"/>
      <c r="AO103" s="19"/>
      <c r="AP103" s="19"/>
      <c r="AQ103" s="92"/>
    </row>
    <row r="104" spans="2:43" s="7" customFormat="1" ht="12.75">
      <c r="B104" s="11"/>
      <c r="C104" s="19"/>
      <c r="D104" s="8"/>
      <c r="E104" s="8"/>
      <c r="F104" s="8"/>
      <c r="G104" s="8"/>
      <c r="H104" s="8"/>
      <c r="I104" s="29"/>
      <c r="J104" s="66"/>
      <c r="K104" s="93"/>
      <c r="L104" s="8"/>
      <c r="M104" s="8"/>
      <c r="N104" s="8"/>
      <c r="O104" s="86"/>
      <c r="P104" s="8"/>
      <c r="Q104" s="20"/>
      <c r="R104" s="110"/>
      <c r="S104" s="14"/>
      <c r="T104" s="14"/>
      <c r="U104" s="22"/>
      <c r="V104" s="96"/>
      <c r="W104" s="22"/>
      <c r="X104" s="119"/>
      <c r="Y104" s="22"/>
      <c r="Z104" s="22"/>
      <c r="AA104" s="22"/>
      <c r="AB104" s="43"/>
      <c r="AC104" s="41"/>
      <c r="AD104" s="41"/>
      <c r="AE104" s="70"/>
      <c r="AF104" s="129"/>
      <c r="AG104" s="38"/>
      <c r="AH104" s="38"/>
      <c r="AI104" s="19"/>
      <c r="AJ104" s="19"/>
      <c r="AK104" s="38"/>
      <c r="AL104" s="28"/>
      <c r="AM104" s="19"/>
      <c r="AN104" s="28"/>
      <c r="AO104" s="19"/>
      <c r="AP104" s="19"/>
      <c r="AQ104" s="92"/>
    </row>
    <row r="105" spans="2:43" s="7" customFormat="1" ht="12.75">
      <c r="B105" s="11"/>
      <c r="C105" s="19"/>
      <c r="D105" s="8"/>
      <c r="E105" s="8"/>
      <c r="F105" s="8"/>
      <c r="G105" s="8"/>
      <c r="H105" s="8"/>
      <c r="I105" s="29"/>
      <c r="J105" s="66"/>
      <c r="K105" s="93"/>
      <c r="L105" s="8"/>
      <c r="M105" s="8"/>
      <c r="N105" s="8"/>
      <c r="O105" s="86"/>
      <c r="P105" s="8"/>
      <c r="Q105" s="20"/>
      <c r="R105" s="110"/>
      <c r="S105" s="14"/>
      <c r="T105" s="14"/>
      <c r="U105" s="22"/>
      <c r="V105" s="96"/>
      <c r="W105" s="22"/>
      <c r="X105" s="119"/>
      <c r="Y105" s="22"/>
      <c r="Z105" s="22"/>
      <c r="AA105" s="22"/>
      <c r="AB105" s="43"/>
      <c r="AC105" s="41"/>
      <c r="AD105" s="41"/>
      <c r="AE105" s="70"/>
      <c r="AF105" s="129"/>
      <c r="AG105" s="38"/>
      <c r="AH105" s="38"/>
      <c r="AI105" s="19"/>
      <c r="AJ105" s="19"/>
      <c r="AK105" s="38"/>
      <c r="AL105" s="28"/>
      <c r="AM105" s="19"/>
      <c r="AN105" s="28"/>
      <c r="AO105" s="19"/>
      <c r="AP105" s="19"/>
      <c r="AQ105" s="92"/>
    </row>
    <row r="106" spans="2:43" s="7" customFormat="1" ht="12.75">
      <c r="B106" s="11"/>
      <c r="C106" s="19"/>
      <c r="D106" s="8"/>
      <c r="E106" s="8"/>
      <c r="F106" s="8"/>
      <c r="G106" s="8"/>
      <c r="H106" s="8"/>
      <c r="I106" s="29"/>
      <c r="J106" s="66"/>
      <c r="K106" s="93"/>
      <c r="L106" s="8"/>
      <c r="M106" s="8"/>
      <c r="N106" s="8"/>
      <c r="O106" s="86"/>
      <c r="P106" s="8"/>
      <c r="Q106" s="20"/>
      <c r="R106" s="110"/>
      <c r="S106" s="14"/>
      <c r="T106" s="14"/>
      <c r="U106" s="22"/>
      <c r="V106" s="96"/>
      <c r="W106" s="22"/>
      <c r="X106" s="119"/>
      <c r="Y106" s="22"/>
      <c r="Z106" s="22"/>
      <c r="AA106" s="22"/>
      <c r="AB106" s="43"/>
      <c r="AC106" s="41"/>
      <c r="AD106" s="41"/>
      <c r="AE106" s="70"/>
      <c r="AF106" s="129"/>
      <c r="AG106" s="38"/>
      <c r="AH106" s="38"/>
      <c r="AI106" s="19"/>
      <c r="AJ106" s="19"/>
      <c r="AK106" s="38"/>
      <c r="AL106" s="28"/>
      <c r="AM106" s="19"/>
      <c r="AN106" s="28"/>
      <c r="AO106" s="19"/>
      <c r="AP106" s="19"/>
      <c r="AQ106" s="92"/>
    </row>
    <row r="107" spans="2:43" s="7" customFormat="1" ht="12.75">
      <c r="B107" s="11"/>
      <c r="C107" s="19"/>
      <c r="D107" s="8"/>
      <c r="E107" s="8"/>
      <c r="F107" s="8"/>
      <c r="G107" s="8"/>
      <c r="H107" s="8"/>
      <c r="I107" s="29"/>
      <c r="J107" s="66"/>
      <c r="K107" s="93"/>
      <c r="L107" s="8"/>
      <c r="M107" s="8"/>
      <c r="N107" s="8"/>
      <c r="O107" s="86"/>
      <c r="P107" s="8"/>
      <c r="Q107" s="20"/>
      <c r="R107" s="110"/>
      <c r="S107" s="14"/>
      <c r="T107" s="14"/>
      <c r="U107" s="22"/>
      <c r="V107" s="96"/>
      <c r="W107" s="22"/>
      <c r="X107" s="119"/>
      <c r="Y107" s="22"/>
      <c r="Z107" s="22"/>
      <c r="AA107" s="22"/>
      <c r="AB107" s="43"/>
      <c r="AC107" s="41"/>
      <c r="AD107" s="41"/>
      <c r="AE107" s="70"/>
      <c r="AF107" s="129"/>
      <c r="AG107" s="38"/>
      <c r="AH107" s="38"/>
      <c r="AI107" s="19"/>
      <c r="AJ107" s="19"/>
      <c r="AK107" s="38"/>
      <c r="AL107" s="28"/>
      <c r="AM107" s="19"/>
      <c r="AN107" s="28"/>
      <c r="AO107" s="19"/>
      <c r="AP107" s="19"/>
      <c r="AQ107" s="92"/>
    </row>
    <row r="108" spans="2:43" s="7" customFormat="1" ht="12.75">
      <c r="B108" s="11"/>
      <c r="C108" s="19"/>
      <c r="D108" s="8"/>
      <c r="E108" s="8"/>
      <c r="F108" s="8"/>
      <c r="G108" s="8"/>
      <c r="H108" s="8"/>
      <c r="I108" s="29"/>
      <c r="J108" s="66"/>
      <c r="K108" s="93"/>
      <c r="L108" s="8"/>
      <c r="M108" s="8"/>
      <c r="N108" s="8"/>
      <c r="O108" s="86"/>
      <c r="P108" s="8"/>
      <c r="Q108" s="20"/>
      <c r="R108" s="110"/>
      <c r="S108" s="14"/>
      <c r="T108" s="14"/>
      <c r="U108" s="22"/>
      <c r="V108" s="96"/>
      <c r="W108" s="22"/>
      <c r="X108" s="119"/>
      <c r="Y108" s="22"/>
      <c r="Z108" s="22"/>
      <c r="AA108" s="22"/>
      <c r="AB108" s="43"/>
      <c r="AC108" s="41"/>
      <c r="AD108" s="41"/>
      <c r="AE108" s="70"/>
      <c r="AF108" s="129"/>
      <c r="AG108" s="38"/>
      <c r="AH108" s="38"/>
      <c r="AI108" s="19"/>
      <c r="AJ108" s="19"/>
      <c r="AK108" s="38"/>
      <c r="AL108" s="28"/>
      <c r="AM108" s="19"/>
      <c r="AN108" s="28"/>
      <c r="AO108" s="19"/>
      <c r="AP108" s="19"/>
      <c r="AQ108" s="92"/>
    </row>
    <row r="109" spans="2:43" s="7" customFormat="1" ht="12.75">
      <c r="B109" s="11"/>
      <c r="C109" s="19"/>
      <c r="D109" s="8"/>
      <c r="E109" s="8"/>
      <c r="F109" s="8"/>
      <c r="G109" s="8"/>
      <c r="H109" s="8"/>
      <c r="I109" s="29"/>
      <c r="J109" s="66"/>
      <c r="K109" s="93"/>
      <c r="L109" s="8"/>
      <c r="M109" s="8"/>
      <c r="N109" s="8"/>
      <c r="O109" s="86"/>
      <c r="P109" s="8"/>
      <c r="Q109" s="20"/>
      <c r="R109" s="110"/>
      <c r="S109" s="14"/>
      <c r="T109" s="14"/>
      <c r="U109" s="22"/>
      <c r="V109" s="96"/>
      <c r="W109" s="22"/>
      <c r="X109" s="119"/>
      <c r="Y109" s="22"/>
      <c r="Z109" s="22"/>
      <c r="AA109" s="22"/>
      <c r="AB109" s="43"/>
      <c r="AC109" s="41"/>
      <c r="AD109" s="41"/>
      <c r="AE109" s="70"/>
      <c r="AF109" s="129"/>
      <c r="AG109" s="38"/>
      <c r="AH109" s="38"/>
      <c r="AI109" s="19"/>
      <c r="AJ109" s="19"/>
      <c r="AK109" s="38"/>
      <c r="AL109" s="28"/>
      <c r="AM109" s="19"/>
      <c r="AN109" s="28"/>
      <c r="AO109" s="19"/>
      <c r="AP109" s="19"/>
      <c r="AQ109" s="92"/>
    </row>
    <row r="110" spans="2:43" s="7" customFormat="1" ht="12.75">
      <c r="B110" s="11"/>
      <c r="C110" s="19"/>
      <c r="D110" s="8"/>
      <c r="E110" s="8"/>
      <c r="F110" s="8"/>
      <c r="G110" s="8"/>
      <c r="H110" s="8"/>
      <c r="I110" s="29"/>
      <c r="J110" s="66"/>
      <c r="K110" s="93"/>
      <c r="L110" s="8"/>
      <c r="M110" s="8"/>
      <c r="N110" s="8"/>
      <c r="O110" s="86"/>
      <c r="P110" s="8"/>
      <c r="Q110" s="20"/>
      <c r="R110" s="110"/>
      <c r="S110" s="14"/>
      <c r="T110" s="14"/>
      <c r="U110" s="22"/>
      <c r="V110" s="96"/>
      <c r="W110" s="22"/>
      <c r="X110" s="119"/>
      <c r="Y110" s="22"/>
      <c r="Z110" s="22"/>
      <c r="AA110" s="22"/>
      <c r="AB110" s="43"/>
      <c r="AC110" s="41"/>
      <c r="AD110" s="41"/>
      <c r="AE110" s="70"/>
      <c r="AF110" s="129"/>
      <c r="AG110" s="38"/>
      <c r="AH110" s="38"/>
      <c r="AI110" s="19"/>
      <c r="AJ110" s="19"/>
      <c r="AK110" s="38"/>
      <c r="AL110" s="28"/>
      <c r="AM110" s="19"/>
      <c r="AN110" s="28"/>
      <c r="AO110" s="19"/>
      <c r="AP110" s="19"/>
      <c r="AQ110" s="92"/>
    </row>
    <row r="111" spans="2:43" s="7" customFormat="1" ht="12.75">
      <c r="B111" s="11"/>
      <c r="C111" s="19"/>
      <c r="D111" s="8"/>
      <c r="E111" s="8"/>
      <c r="F111" s="8"/>
      <c r="G111" s="8"/>
      <c r="H111" s="8"/>
      <c r="I111" s="29"/>
      <c r="J111" s="66"/>
      <c r="K111" s="93"/>
      <c r="L111" s="8"/>
      <c r="M111" s="8"/>
      <c r="N111" s="8"/>
      <c r="O111" s="86"/>
      <c r="P111" s="8"/>
      <c r="Q111" s="20"/>
      <c r="R111" s="110"/>
      <c r="S111" s="14"/>
      <c r="T111" s="14"/>
      <c r="U111" s="22"/>
      <c r="V111" s="96"/>
      <c r="W111" s="22"/>
      <c r="X111" s="119"/>
      <c r="Y111" s="22"/>
      <c r="Z111" s="22"/>
      <c r="AA111" s="22"/>
      <c r="AB111" s="43"/>
      <c r="AC111" s="41"/>
      <c r="AD111" s="41"/>
      <c r="AE111" s="70"/>
      <c r="AF111" s="129"/>
      <c r="AG111" s="38"/>
      <c r="AH111" s="38"/>
      <c r="AI111" s="19"/>
      <c r="AJ111" s="19"/>
      <c r="AK111" s="38"/>
      <c r="AL111" s="28"/>
      <c r="AM111" s="19"/>
      <c r="AN111" s="28"/>
      <c r="AO111" s="19"/>
      <c r="AP111" s="19"/>
      <c r="AQ111" s="92"/>
    </row>
    <row r="112" spans="2:43" s="7" customFormat="1" ht="12.75">
      <c r="B112" s="11"/>
      <c r="C112" s="19"/>
      <c r="D112" s="8"/>
      <c r="E112" s="8"/>
      <c r="F112" s="8"/>
      <c r="G112" s="8"/>
      <c r="H112" s="8"/>
      <c r="I112" s="29"/>
      <c r="J112" s="66"/>
      <c r="K112" s="93"/>
      <c r="L112" s="8"/>
      <c r="M112" s="8"/>
      <c r="N112" s="8"/>
      <c r="O112" s="86"/>
      <c r="P112" s="8"/>
      <c r="Q112" s="20"/>
      <c r="R112" s="110"/>
      <c r="S112" s="14"/>
      <c r="T112" s="14"/>
      <c r="U112" s="22"/>
      <c r="V112" s="96"/>
      <c r="W112" s="22"/>
      <c r="X112" s="119"/>
      <c r="Y112" s="22"/>
      <c r="Z112" s="22"/>
      <c r="AA112" s="22"/>
      <c r="AB112" s="43"/>
      <c r="AC112" s="41"/>
      <c r="AD112" s="41"/>
      <c r="AE112" s="70"/>
      <c r="AF112" s="129"/>
      <c r="AG112" s="38"/>
      <c r="AH112" s="38"/>
      <c r="AI112" s="19"/>
      <c r="AJ112" s="19"/>
      <c r="AK112" s="38"/>
      <c r="AL112" s="28"/>
      <c r="AM112" s="19"/>
      <c r="AN112" s="28"/>
      <c r="AO112" s="19"/>
      <c r="AP112" s="19"/>
      <c r="AQ112" s="92"/>
    </row>
    <row r="113" spans="2:43" s="7" customFormat="1" ht="12.75">
      <c r="B113" s="11"/>
      <c r="C113" s="19"/>
      <c r="D113" s="8"/>
      <c r="E113" s="8"/>
      <c r="F113" s="8"/>
      <c r="G113" s="8"/>
      <c r="H113" s="8"/>
      <c r="I113" s="29"/>
      <c r="J113" s="66"/>
      <c r="K113" s="93"/>
      <c r="L113" s="8"/>
      <c r="M113" s="8"/>
      <c r="N113" s="8"/>
      <c r="O113" s="86"/>
      <c r="P113" s="8"/>
      <c r="Q113" s="20"/>
      <c r="R113" s="110"/>
      <c r="S113" s="14"/>
      <c r="T113" s="14"/>
      <c r="U113" s="22"/>
      <c r="V113" s="96"/>
      <c r="W113" s="22"/>
      <c r="X113" s="119"/>
      <c r="Y113" s="22"/>
      <c r="Z113" s="22"/>
      <c r="AA113" s="22"/>
      <c r="AB113" s="43"/>
      <c r="AC113" s="41"/>
      <c r="AD113" s="41"/>
      <c r="AE113" s="70"/>
      <c r="AF113" s="129"/>
      <c r="AG113" s="38"/>
      <c r="AH113" s="38"/>
      <c r="AI113" s="19"/>
      <c r="AJ113" s="19"/>
      <c r="AK113" s="38"/>
      <c r="AL113" s="28"/>
      <c r="AM113" s="19"/>
      <c r="AN113" s="28"/>
      <c r="AO113" s="19"/>
      <c r="AP113" s="19"/>
      <c r="AQ113" s="92"/>
    </row>
    <row r="114" spans="2:43" s="7" customFormat="1" ht="12.75">
      <c r="B114" s="11"/>
      <c r="C114" s="20"/>
      <c r="I114" s="29"/>
      <c r="J114" s="66"/>
      <c r="K114" s="93"/>
      <c r="L114" s="8"/>
      <c r="M114" s="8"/>
      <c r="N114" s="8"/>
      <c r="O114" s="86"/>
      <c r="P114" s="8"/>
      <c r="Q114" s="20"/>
      <c r="R114" s="111"/>
      <c r="S114" s="15"/>
      <c r="T114" s="15"/>
      <c r="U114" s="23"/>
      <c r="V114" s="97"/>
      <c r="W114" s="23"/>
      <c r="X114" s="124"/>
      <c r="Y114" s="23"/>
      <c r="Z114" s="23"/>
      <c r="AA114" s="23"/>
      <c r="AB114" s="44"/>
      <c r="AC114" s="41"/>
      <c r="AD114" s="41"/>
      <c r="AE114" s="71"/>
      <c r="AF114" s="130"/>
      <c r="AG114" s="39"/>
      <c r="AH114" s="39"/>
      <c r="AI114" s="20"/>
      <c r="AJ114" s="20"/>
      <c r="AK114" s="39"/>
      <c r="AL114" s="29"/>
      <c r="AM114" s="19"/>
      <c r="AN114" s="28"/>
      <c r="AO114" s="19"/>
      <c r="AP114" s="19"/>
      <c r="AQ114" s="92"/>
    </row>
    <row r="115" spans="2:43" s="7" customFormat="1" ht="12.75">
      <c r="B115" s="11"/>
      <c r="C115" s="20"/>
      <c r="I115" s="29"/>
      <c r="J115" s="66"/>
      <c r="K115" s="93"/>
      <c r="L115" s="8"/>
      <c r="M115" s="8"/>
      <c r="N115" s="8"/>
      <c r="O115" s="86"/>
      <c r="P115" s="8"/>
      <c r="Q115" s="20"/>
      <c r="R115" s="111"/>
      <c r="S115" s="15"/>
      <c r="T115" s="15"/>
      <c r="U115" s="23"/>
      <c r="V115" s="97"/>
      <c r="W115" s="23"/>
      <c r="X115" s="124"/>
      <c r="Y115" s="23"/>
      <c r="Z115" s="23"/>
      <c r="AA115" s="23"/>
      <c r="AB115" s="44"/>
      <c r="AC115" s="41"/>
      <c r="AD115" s="41"/>
      <c r="AE115" s="71"/>
      <c r="AF115" s="130"/>
      <c r="AG115" s="39"/>
      <c r="AH115" s="39"/>
      <c r="AI115" s="20"/>
      <c r="AJ115" s="20"/>
      <c r="AK115" s="39"/>
      <c r="AL115" s="29"/>
      <c r="AM115" s="19"/>
      <c r="AN115" s="28"/>
      <c r="AO115" s="19"/>
      <c r="AP115" s="19"/>
      <c r="AQ115" s="92"/>
    </row>
    <row r="116" spans="2:43" s="7" customFormat="1" ht="12.75">
      <c r="B116" s="11"/>
      <c r="C116" s="20"/>
      <c r="I116" s="29"/>
      <c r="J116" s="66"/>
      <c r="K116" s="93"/>
      <c r="L116" s="8"/>
      <c r="M116" s="8"/>
      <c r="N116" s="8"/>
      <c r="O116" s="86"/>
      <c r="P116" s="8"/>
      <c r="Q116" s="20"/>
      <c r="R116" s="111"/>
      <c r="S116" s="15"/>
      <c r="T116" s="15"/>
      <c r="U116" s="23"/>
      <c r="V116" s="97"/>
      <c r="W116" s="23"/>
      <c r="X116" s="124"/>
      <c r="Y116" s="23"/>
      <c r="Z116" s="23"/>
      <c r="AA116" s="23"/>
      <c r="AB116" s="44"/>
      <c r="AC116" s="41"/>
      <c r="AD116" s="41"/>
      <c r="AE116" s="71"/>
      <c r="AF116" s="130"/>
      <c r="AG116" s="39"/>
      <c r="AH116" s="39"/>
      <c r="AI116" s="20"/>
      <c r="AJ116" s="20"/>
      <c r="AK116" s="39"/>
      <c r="AL116" s="29"/>
      <c r="AM116" s="19"/>
      <c r="AN116" s="28"/>
      <c r="AO116" s="19"/>
      <c r="AP116" s="19"/>
      <c r="AQ116" s="92"/>
    </row>
    <row r="117" spans="2:43" s="7" customFormat="1" ht="12.75">
      <c r="B117" s="11"/>
      <c r="C117" s="20"/>
      <c r="I117" s="29"/>
      <c r="J117" s="66"/>
      <c r="K117" s="93"/>
      <c r="L117" s="8"/>
      <c r="M117" s="8"/>
      <c r="N117" s="8"/>
      <c r="O117" s="86"/>
      <c r="P117" s="8"/>
      <c r="Q117" s="20"/>
      <c r="R117" s="111"/>
      <c r="S117" s="15"/>
      <c r="T117" s="15"/>
      <c r="U117" s="23"/>
      <c r="V117" s="97"/>
      <c r="W117" s="23"/>
      <c r="X117" s="124"/>
      <c r="Y117" s="23"/>
      <c r="Z117" s="23"/>
      <c r="AA117" s="23"/>
      <c r="AB117" s="44"/>
      <c r="AC117" s="41"/>
      <c r="AD117" s="41"/>
      <c r="AE117" s="71"/>
      <c r="AF117" s="130"/>
      <c r="AG117" s="39"/>
      <c r="AH117" s="39"/>
      <c r="AI117" s="20"/>
      <c r="AJ117" s="20"/>
      <c r="AK117" s="39"/>
      <c r="AL117" s="29"/>
      <c r="AM117" s="19"/>
      <c r="AN117" s="28"/>
      <c r="AO117" s="19"/>
      <c r="AP117" s="19"/>
      <c r="AQ117" s="92"/>
    </row>
    <row r="118" spans="2:43" s="7" customFormat="1" ht="12.75">
      <c r="B118" s="11"/>
      <c r="C118" s="20"/>
      <c r="I118" s="29"/>
      <c r="J118" s="66"/>
      <c r="K118" s="93"/>
      <c r="L118" s="8"/>
      <c r="M118" s="8"/>
      <c r="N118" s="8"/>
      <c r="O118" s="86"/>
      <c r="P118" s="8"/>
      <c r="Q118" s="20"/>
      <c r="R118" s="111"/>
      <c r="S118" s="15"/>
      <c r="T118" s="15"/>
      <c r="U118" s="23"/>
      <c r="V118" s="97"/>
      <c r="W118" s="23"/>
      <c r="X118" s="124"/>
      <c r="Y118" s="23"/>
      <c r="Z118" s="23"/>
      <c r="AA118" s="23"/>
      <c r="AB118" s="44"/>
      <c r="AC118" s="41"/>
      <c r="AD118" s="41"/>
      <c r="AE118" s="71"/>
      <c r="AF118" s="130"/>
      <c r="AG118" s="39"/>
      <c r="AH118" s="39"/>
      <c r="AI118" s="20"/>
      <c r="AJ118" s="20"/>
      <c r="AK118" s="39"/>
      <c r="AL118" s="29"/>
      <c r="AM118" s="19"/>
      <c r="AN118" s="28"/>
      <c r="AO118" s="19"/>
      <c r="AP118" s="19"/>
      <c r="AQ118" s="92"/>
    </row>
    <row r="119" spans="2:43" s="7" customFormat="1" ht="12.75">
      <c r="B119" s="11"/>
      <c r="C119" s="20"/>
      <c r="I119" s="29"/>
      <c r="J119" s="66"/>
      <c r="K119" s="93"/>
      <c r="L119" s="8"/>
      <c r="M119" s="8"/>
      <c r="N119" s="8"/>
      <c r="O119" s="86"/>
      <c r="P119" s="8"/>
      <c r="Q119" s="20"/>
      <c r="R119" s="111"/>
      <c r="S119" s="15"/>
      <c r="T119" s="15"/>
      <c r="U119" s="23"/>
      <c r="V119" s="97"/>
      <c r="W119" s="23"/>
      <c r="X119" s="124"/>
      <c r="Y119" s="23"/>
      <c r="Z119" s="23"/>
      <c r="AA119" s="23"/>
      <c r="AB119" s="44"/>
      <c r="AC119" s="41"/>
      <c r="AD119" s="41"/>
      <c r="AE119" s="71"/>
      <c r="AF119" s="130"/>
      <c r="AG119" s="39"/>
      <c r="AH119" s="39"/>
      <c r="AI119" s="20"/>
      <c r="AJ119" s="20"/>
      <c r="AK119" s="39"/>
      <c r="AL119" s="29"/>
      <c r="AM119" s="19"/>
      <c r="AN119" s="28"/>
      <c r="AO119" s="19"/>
      <c r="AP119" s="19"/>
      <c r="AQ119" s="92"/>
    </row>
    <row r="120" spans="2:43" s="7" customFormat="1" ht="12.75">
      <c r="B120" s="11"/>
      <c r="C120" s="20"/>
      <c r="I120" s="29"/>
      <c r="J120" s="66"/>
      <c r="K120" s="93"/>
      <c r="L120" s="8"/>
      <c r="M120" s="8"/>
      <c r="N120" s="8"/>
      <c r="O120" s="86"/>
      <c r="P120" s="8"/>
      <c r="Q120" s="20"/>
      <c r="R120" s="111"/>
      <c r="S120" s="15"/>
      <c r="T120" s="15"/>
      <c r="U120" s="23"/>
      <c r="V120" s="97"/>
      <c r="W120" s="23"/>
      <c r="X120" s="124"/>
      <c r="Y120" s="23"/>
      <c r="Z120" s="23"/>
      <c r="AA120" s="23"/>
      <c r="AB120" s="44"/>
      <c r="AC120" s="41"/>
      <c r="AD120" s="41"/>
      <c r="AE120" s="71"/>
      <c r="AF120" s="130"/>
      <c r="AG120" s="39"/>
      <c r="AH120" s="39"/>
      <c r="AI120" s="20"/>
      <c r="AJ120" s="20"/>
      <c r="AK120" s="39"/>
      <c r="AL120" s="29"/>
      <c r="AM120" s="19"/>
      <c r="AN120" s="28"/>
      <c r="AO120" s="19"/>
      <c r="AP120" s="19"/>
      <c r="AQ120" s="92"/>
    </row>
    <row r="121" spans="2:43" s="7" customFormat="1" ht="12.75">
      <c r="B121" s="11"/>
      <c r="C121" s="20"/>
      <c r="I121" s="29"/>
      <c r="J121" s="66"/>
      <c r="K121" s="93"/>
      <c r="L121" s="8"/>
      <c r="M121" s="8"/>
      <c r="N121" s="8"/>
      <c r="O121" s="86"/>
      <c r="P121" s="8"/>
      <c r="Q121" s="20"/>
      <c r="R121" s="111"/>
      <c r="S121" s="15"/>
      <c r="T121" s="15"/>
      <c r="U121" s="23"/>
      <c r="V121" s="97"/>
      <c r="W121" s="23"/>
      <c r="X121" s="124"/>
      <c r="Y121" s="23"/>
      <c r="Z121" s="23"/>
      <c r="AA121" s="23"/>
      <c r="AB121" s="44"/>
      <c r="AC121" s="41"/>
      <c r="AD121" s="41"/>
      <c r="AE121" s="71"/>
      <c r="AF121" s="130"/>
      <c r="AG121" s="39"/>
      <c r="AH121" s="39"/>
      <c r="AI121" s="20"/>
      <c r="AJ121" s="20"/>
      <c r="AK121" s="39"/>
      <c r="AL121" s="29"/>
      <c r="AM121" s="19"/>
      <c r="AN121" s="28"/>
      <c r="AO121" s="19"/>
      <c r="AP121" s="19"/>
      <c r="AQ121" s="92"/>
    </row>
    <row r="122" spans="2:43" s="7" customFormat="1" ht="12.75">
      <c r="B122" s="11"/>
      <c r="C122" s="20"/>
      <c r="I122" s="29"/>
      <c r="J122" s="66"/>
      <c r="K122" s="93"/>
      <c r="L122" s="8"/>
      <c r="M122" s="8"/>
      <c r="N122" s="8"/>
      <c r="O122" s="86"/>
      <c r="P122" s="8"/>
      <c r="Q122" s="20"/>
      <c r="R122" s="111"/>
      <c r="S122" s="15"/>
      <c r="T122" s="15"/>
      <c r="U122" s="23"/>
      <c r="V122" s="97"/>
      <c r="W122" s="23"/>
      <c r="X122" s="124"/>
      <c r="Y122" s="23"/>
      <c r="Z122" s="23"/>
      <c r="AA122" s="23"/>
      <c r="AB122" s="44"/>
      <c r="AC122" s="41"/>
      <c r="AD122" s="41"/>
      <c r="AE122" s="71"/>
      <c r="AF122" s="130"/>
      <c r="AG122" s="39"/>
      <c r="AH122" s="39"/>
      <c r="AI122" s="20"/>
      <c r="AJ122" s="20"/>
      <c r="AK122" s="39"/>
      <c r="AL122" s="29"/>
      <c r="AM122" s="19"/>
      <c r="AN122" s="28"/>
      <c r="AO122" s="19"/>
      <c r="AP122" s="19"/>
      <c r="AQ122" s="92"/>
    </row>
    <row r="123" spans="2:43" s="7" customFormat="1" ht="12.75">
      <c r="B123" s="11"/>
      <c r="C123" s="20"/>
      <c r="I123" s="29"/>
      <c r="J123" s="66"/>
      <c r="K123" s="93"/>
      <c r="L123" s="8"/>
      <c r="M123" s="8"/>
      <c r="N123" s="8"/>
      <c r="O123" s="86"/>
      <c r="P123" s="8"/>
      <c r="Q123" s="20"/>
      <c r="R123" s="111"/>
      <c r="S123" s="15"/>
      <c r="T123" s="15"/>
      <c r="U123" s="23"/>
      <c r="V123" s="97"/>
      <c r="W123" s="23"/>
      <c r="X123" s="124"/>
      <c r="Y123" s="23"/>
      <c r="Z123" s="23"/>
      <c r="AA123" s="23"/>
      <c r="AB123" s="44"/>
      <c r="AC123" s="41"/>
      <c r="AD123" s="41"/>
      <c r="AE123" s="71"/>
      <c r="AF123" s="130"/>
      <c r="AG123" s="39"/>
      <c r="AH123" s="39"/>
      <c r="AI123" s="20"/>
      <c r="AJ123" s="20"/>
      <c r="AK123" s="39"/>
      <c r="AL123" s="29"/>
      <c r="AM123" s="19"/>
      <c r="AN123" s="28"/>
      <c r="AO123" s="19"/>
      <c r="AP123" s="19"/>
      <c r="AQ123" s="92"/>
    </row>
    <row r="124" spans="2:43" s="7" customFormat="1" ht="12.75">
      <c r="B124" s="11"/>
      <c r="C124" s="20"/>
      <c r="I124" s="29"/>
      <c r="J124" s="66"/>
      <c r="K124" s="93"/>
      <c r="L124" s="8"/>
      <c r="M124" s="8"/>
      <c r="N124" s="8"/>
      <c r="O124" s="86"/>
      <c r="P124" s="8"/>
      <c r="Q124" s="20"/>
      <c r="R124" s="111"/>
      <c r="S124" s="15"/>
      <c r="T124" s="15"/>
      <c r="U124" s="23"/>
      <c r="V124" s="97"/>
      <c r="W124" s="23"/>
      <c r="X124" s="124"/>
      <c r="Y124" s="23"/>
      <c r="Z124" s="23"/>
      <c r="AA124" s="23"/>
      <c r="AB124" s="44"/>
      <c r="AC124" s="41"/>
      <c r="AD124" s="41"/>
      <c r="AE124" s="71"/>
      <c r="AF124" s="130"/>
      <c r="AG124" s="39"/>
      <c r="AH124" s="39"/>
      <c r="AI124" s="20"/>
      <c r="AJ124" s="20"/>
      <c r="AK124" s="39"/>
      <c r="AL124" s="29"/>
      <c r="AM124" s="19"/>
      <c r="AN124" s="28"/>
      <c r="AO124" s="19"/>
      <c r="AP124" s="19"/>
      <c r="AQ124" s="92"/>
    </row>
    <row r="125" spans="2:43" s="7" customFormat="1" ht="12.75">
      <c r="B125" s="11"/>
      <c r="C125" s="20"/>
      <c r="I125" s="29"/>
      <c r="J125" s="66"/>
      <c r="K125" s="93"/>
      <c r="L125" s="8"/>
      <c r="M125" s="8"/>
      <c r="N125" s="8"/>
      <c r="O125" s="86"/>
      <c r="P125" s="8"/>
      <c r="Q125" s="20"/>
      <c r="R125" s="111"/>
      <c r="S125" s="15"/>
      <c r="T125" s="15"/>
      <c r="U125" s="23"/>
      <c r="V125" s="97"/>
      <c r="W125" s="23"/>
      <c r="X125" s="124"/>
      <c r="Y125" s="23"/>
      <c r="Z125" s="23"/>
      <c r="AA125" s="23"/>
      <c r="AB125" s="44"/>
      <c r="AC125" s="41"/>
      <c r="AD125" s="41"/>
      <c r="AE125" s="71"/>
      <c r="AF125" s="130"/>
      <c r="AG125" s="39"/>
      <c r="AH125" s="39"/>
      <c r="AI125" s="20"/>
      <c r="AJ125" s="20"/>
      <c r="AK125" s="39"/>
      <c r="AL125" s="29"/>
      <c r="AM125" s="19"/>
      <c r="AN125" s="28"/>
      <c r="AO125" s="19"/>
      <c r="AP125" s="19"/>
      <c r="AQ125" s="92"/>
    </row>
    <row r="126" spans="2:43" s="7" customFormat="1" ht="12.75">
      <c r="B126" s="11"/>
      <c r="C126" s="20"/>
      <c r="I126" s="29"/>
      <c r="J126" s="66"/>
      <c r="K126" s="93"/>
      <c r="L126" s="8"/>
      <c r="M126" s="8"/>
      <c r="N126" s="8"/>
      <c r="O126" s="86"/>
      <c r="P126" s="8"/>
      <c r="Q126" s="20"/>
      <c r="R126" s="111"/>
      <c r="S126" s="15"/>
      <c r="T126" s="15"/>
      <c r="U126" s="23"/>
      <c r="V126" s="97"/>
      <c r="W126" s="23"/>
      <c r="X126" s="124"/>
      <c r="Y126" s="23"/>
      <c r="Z126" s="23"/>
      <c r="AA126" s="23"/>
      <c r="AB126" s="44"/>
      <c r="AC126" s="41"/>
      <c r="AD126" s="41"/>
      <c r="AE126" s="71"/>
      <c r="AF126" s="130"/>
      <c r="AG126" s="39"/>
      <c r="AH126" s="39"/>
      <c r="AI126" s="20"/>
      <c r="AJ126" s="20"/>
      <c r="AK126" s="39"/>
      <c r="AL126" s="29"/>
      <c r="AM126" s="19"/>
      <c r="AN126" s="28"/>
      <c r="AO126" s="19"/>
      <c r="AP126" s="19"/>
      <c r="AQ126" s="92"/>
    </row>
    <row r="127" spans="2:43" s="7" customFormat="1" ht="12.75">
      <c r="B127" s="11"/>
      <c r="C127" s="20"/>
      <c r="I127" s="29"/>
      <c r="J127" s="66"/>
      <c r="K127" s="93"/>
      <c r="L127" s="8"/>
      <c r="M127" s="8"/>
      <c r="N127" s="8"/>
      <c r="O127" s="86"/>
      <c r="P127" s="8"/>
      <c r="Q127" s="20"/>
      <c r="R127" s="111"/>
      <c r="S127" s="15"/>
      <c r="T127" s="15"/>
      <c r="U127" s="23"/>
      <c r="V127" s="97"/>
      <c r="W127" s="23"/>
      <c r="X127" s="124"/>
      <c r="Y127" s="23"/>
      <c r="Z127" s="23"/>
      <c r="AA127" s="23"/>
      <c r="AB127" s="44"/>
      <c r="AC127" s="41"/>
      <c r="AD127" s="41"/>
      <c r="AE127" s="71"/>
      <c r="AF127" s="130"/>
      <c r="AG127" s="39"/>
      <c r="AH127" s="39"/>
      <c r="AI127" s="20"/>
      <c r="AJ127" s="20"/>
      <c r="AK127" s="39"/>
      <c r="AL127" s="29"/>
      <c r="AM127" s="19"/>
      <c r="AN127" s="28"/>
      <c r="AO127" s="19"/>
      <c r="AP127" s="19"/>
      <c r="AQ127" s="92"/>
    </row>
    <row r="128" spans="2:43" s="7" customFormat="1" ht="12.75">
      <c r="B128" s="11"/>
      <c r="C128" s="20"/>
      <c r="I128" s="29"/>
      <c r="J128" s="66"/>
      <c r="K128" s="93"/>
      <c r="L128" s="8"/>
      <c r="M128" s="8"/>
      <c r="N128" s="8"/>
      <c r="O128" s="86"/>
      <c r="P128" s="8"/>
      <c r="Q128" s="20"/>
      <c r="R128" s="111"/>
      <c r="S128" s="15"/>
      <c r="T128" s="15"/>
      <c r="U128" s="23"/>
      <c r="V128" s="97"/>
      <c r="W128" s="23"/>
      <c r="X128" s="124"/>
      <c r="Y128" s="23"/>
      <c r="Z128" s="23"/>
      <c r="AA128" s="23"/>
      <c r="AB128" s="44"/>
      <c r="AC128" s="41"/>
      <c r="AD128" s="41"/>
      <c r="AE128" s="71"/>
      <c r="AF128" s="130"/>
      <c r="AG128" s="39"/>
      <c r="AH128" s="39"/>
      <c r="AI128" s="20"/>
      <c r="AJ128" s="20"/>
      <c r="AK128" s="39"/>
      <c r="AL128" s="29"/>
      <c r="AM128" s="19"/>
      <c r="AN128" s="28"/>
      <c r="AO128" s="19"/>
      <c r="AP128" s="19"/>
      <c r="AQ128" s="92"/>
    </row>
    <row r="129" spans="2:43" s="7" customFormat="1" ht="12.75">
      <c r="B129" s="11"/>
      <c r="C129" s="20"/>
      <c r="I129" s="29"/>
      <c r="J129" s="66"/>
      <c r="K129" s="93"/>
      <c r="L129" s="8"/>
      <c r="M129" s="8"/>
      <c r="N129" s="8"/>
      <c r="O129" s="86"/>
      <c r="P129" s="8"/>
      <c r="Q129" s="20"/>
      <c r="R129" s="111"/>
      <c r="S129" s="15"/>
      <c r="T129" s="15"/>
      <c r="U129" s="23"/>
      <c r="V129" s="97"/>
      <c r="W129" s="23"/>
      <c r="X129" s="124"/>
      <c r="Y129" s="23"/>
      <c r="Z129" s="23"/>
      <c r="AA129" s="23"/>
      <c r="AB129" s="44"/>
      <c r="AC129" s="41"/>
      <c r="AD129" s="41"/>
      <c r="AE129" s="71"/>
      <c r="AF129" s="130"/>
      <c r="AG129" s="39"/>
      <c r="AH129" s="39"/>
      <c r="AI129" s="20"/>
      <c r="AJ129" s="20"/>
      <c r="AK129" s="39"/>
      <c r="AL129" s="29"/>
      <c r="AM129" s="19"/>
      <c r="AN129" s="28"/>
      <c r="AO129" s="19"/>
      <c r="AP129" s="19"/>
      <c r="AQ129" s="92"/>
    </row>
    <row r="130" spans="2:43" s="7" customFormat="1" ht="12.75">
      <c r="B130" s="11"/>
      <c r="C130" s="20"/>
      <c r="I130" s="29"/>
      <c r="J130" s="66"/>
      <c r="K130" s="93"/>
      <c r="L130" s="8"/>
      <c r="M130" s="8"/>
      <c r="N130" s="8"/>
      <c r="O130" s="86"/>
      <c r="P130" s="8"/>
      <c r="Q130" s="20"/>
      <c r="R130" s="111"/>
      <c r="S130" s="15"/>
      <c r="T130" s="15"/>
      <c r="U130" s="23"/>
      <c r="V130" s="97"/>
      <c r="W130" s="23"/>
      <c r="X130" s="124"/>
      <c r="Y130" s="23"/>
      <c r="Z130" s="23"/>
      <c r="AA130" s="23"/>
      <c r="AB130" s="44"/>
      <c r="AC130" s="41"/>
      <c r="AD130" s="41"/>
      <c r="AE130" s="71"/>
      <c r="AF130" s="130"/>
      <c r="AG130" s="39"/>
      <c r="AH130" s="39"/>
      <c r="AI130" s="20"/>
      <c r="AJ130" s="20"/>
      <c r="AK130" s="39"/>
      <c r="AL130" s="29"/>
      <c r="AM130" s="19"/>
      <c r="AN130" s="28"/>
      <c r="AO130" s="19"/>
      <c r="AP130" s="19"/>
      <c r="AQ130" s="92"/>
    </row>
    <row r="131" spans="18:32" ht="12.75">
      <c r="R131" s="112"/>
      <c r="X131" s="125"/>
      <c r="AF131" s="131"/>
    </row>
    <row r="132" spans="18:32" ht="12.75">
      <c r="R132" s="112"/>
      <c r="X132" s="125"/>
      <c r="AF132" s="131"/>
    </row>
    <row r="133" spans="18:32" ht="12.75">
      <c r="R133" s="112"/>
      <c r="X133" s="125"/>
      <c r="AF133" s="131"/>
    </row>
    <row r="134" spans="18:32" ht="12.75">
      <c r="R134" s="112"/>
      <c r="X134" s="125"/>
      <c r="AF134" s="131"/>
    </row>
    <row r="135" spans="18:32" ht="12.75">
      <c r="R135" s="112"/>
      <c r="X135" s="125"/>
      <c r="AF135" s="131"/>
    </row>
    <row r="136" spans="18:32" ht="12.75">
      <c r="R136" s="112"/>
      <c r="X136" s="125"/>
      <c r="AF136" s="131"/>
    </row>
    <row r="137" spans="18:32" ht="12.75">
      <c r="R137" s="112"/>
      <c r="X137" s="125"/>
      <c r="AF137" s="131"/>
    </row>
    <row r="138" spans="18:32" ht="12.75">
      <c r="R138" s="112"/>
      <c r="AF138" s="131"/>
    </row>
    <row r="139" spans="18:32" ht="12.75">
      <c r="R139" s="112"/>
      <c r="AF139" s="131"/>
    </row>
    <row r="140" spans="18:32" ht="12.75">
      <c r="R140" s="112"/>
      <c r="AF140" s="131"/>
    </row>
    <row r="141" spans="18:32" ht="12.75">
      <c r="R141" s="112"/>
      <c r="AF141" s="131"/>
    </row>
    <row r="142" spans="18:32" ht="12.75">
      <c r="R142" s="112"/>
      <c r="AF142" s="131"/>
    </row>
    <row r="143" spans="18:32" ht="12.75">
      <c r="R143" s="112"/>
      <c r="AF143" s="131"/>
    </row>
    <row r="144" spans="18:32" ht="12.75">
      <c r="R144" s="112"/>
      <c r="AF144" s="131"/>
    </row>
    <row r="145" spans="18:32" ht="12.75">
      <c r="R145" s="112"/>
      <c r="AF145" s="131"/>
    </row>
    <row r="146" ht="12.75">
      <c r="R146" s="112"/>
    </row>
    <row r="147" ht="12.75">
      <c r="R147" s="112"/>
    </row>
    <row r="148" ht="12.75">
      <c r="R148" s="112"/>
    </row>
    <row r="149" ht="12.75">
      <c r="R149" s="112"/>
    </row>
    <row r="150" ht="12.75">
      <c r="R150" s="112"/>
    </row>
    <row r="151" ht="12.75">
      <c r="R151" s="112"/>
    </row>
    <row r="152" ht="12.75">
      <c r="R152" s="112"/>
    </row>
    <row r="153" ht="12.75">
      <c r="R153" s="112"/>
    </row>
    <row r="154" ht="12.75">
      <c r="R154" s="112"/>
    </row>
    <row r="155" ht="12.75">
      <c r="R155" s="112"/>
    </row>
    <row r="156" ht="12.75">
      <c r="R156" s="112"/>
    </row>
    <row r="157" ht="12.75">
      <c r="R157" s="112"/>
    </row>
    <row r="158" ht="12.75">
      <c r="R158" s="112"/>
    </row>
    <row r="159" ht="12.75">
      <c r="R159" s="112"/>
    </row>
    <row r="160" ht="12.75">
      <c r="R160" s="112"/>
    </row>
    <row r="161" ht="12.75">
      <c r="R161" s="112"/>
    </row>
    <row r="162" ht="12.75">
      <c r="R162" s="112"/>
    </row>
    <row r="163" ht="12.75">
      <c r="R163" s="105"/>
    </row>
    <row r="164" ht="12.75">
      <c r="R164" s="105"/>
    </row>
    <row r="165" ht="12.75">
      <c r="R165" s="105"/>
    </row>
    <row r="166" ht="12.75">
      <c r="R166" s="105"/>
    </row>
    <row r="167" ht="12.75">
      <c r="R167" s="105"/>
    </row>
    <row r="168" ht="12.75">
      <c r="R168" s="105"/>
    </row>
    <row r="169" ht="12.75">
      <c r="R169" s="105"/>
    </row>
    <row r="170" ht="12.75">
      <c r="R170" s="105"/>
    </row>
    <row r="171" ht="12.75">
      <c r="R171" s="105"/>
    </row>
    <row r="172" ht="12.75">
      <c r="R172" s="105"/>
    </row>
    <row r="173" ht="12.75">
      <c r="R173" s="105"/>
    </row>
    <row r="174" ht="12.75">
      <c r="R174" s="105"/>
    </row>
    <row r="175" ht="12.75">
      <c r="R175" s="105"/>
    </row>
    <row r="176" ht="12.75">
      <c r="R176" s="105"/>
    </row>
    <row r="177" ht="12.75">
      <c r="R177" s="105"/>
    </row>
    <row r="178" ht="12.75">
      <c r="R178" s="105"/>
    </row>
    <row r="179" ht="12.75">
      <c r="R179" s="105"/>
    </row>
    <row r="180" ht="12.75">
      <c r="R180" s="105"/>
    </row>
    <row r="181" ht="12.75">
      <c r="R181" s="105"/>
    </row>
    <row r="182" ht="12.75">
      <c r="R182" s="105"/>
    </row>
    <row r="183" ht="12.75">
      <c r="R183" s="105"/>
    </row>
    <row r="184" ht="12.75">
      <c r="R184" s="105"/>
    </row>
    <row r="185" ht="12.75">
      <c r="R185" s="105"/>
    </row>
    <row r="186" ht="12.75">
      <c r="R186" s="105"/>
    </row>
    <row r="187" ht="12.75">
      <c r="R187" s="105"/>
    </row>
    <row r="188" ht="12.75">
      <c r="R188" s="105"/>
    </row>
    <row r="189" ht="12.75">
      <c r="R189" s="105"/>
    </row>
    <row r="190" ht="12.75">
      <c r="R190" s="105"/>
    </row>
    <row r="191" ht="12.75">
      <c r="R191" s="105"/>
    </row>
    <row r="192" ht="12.75">
      <c r="R192" s="105"/>
    </row>
    <row r="193" ht="12.75">
      <c r="R193" s="105"/>
    </row>
    <row r="194" ht="12.75">
      <c r="R194" s="105"/>
    </row>
    <row r="195" ht="12.75">
      <c r="R195" s="105"/>
    </row>
    <row r="196" ht="12.75">
      <c r="R196" s="105"/>
    </row>
    <row r="197" ht="12.75">
      <c r="R197" s="105"/>
    </row>
    <row r="198" ht="12.75">
      <c r="R198" s="105"/>
    </row>
    <row r="199" ht="12.75">
      <c r="R199" s="105"/>
    </row>
    <row r="200" ht="12.75">
      <c r="R200" s="105"/>
    </row>
    <row r="201" ht="12.75">
      <c r="R201" s="105"/>
    </row>
    <row r="202" ht="12.75">
      <c r="R202" s="105"/>
    </row>
    <row r="203" ht="12.75">
      <c r="R203" s="105"/>
    </row>
    <row r="204" ht="12.75">
      <c r="R204" s="105"/>
    </row>
    <row r="205" ht="12.75">
      <c r="R205" s="105"/>
    </row>
    <row r="206" ht="12.75">
      <c r="R206" s="105"/>
    </row>
    <row r="207" ht="12.75">
      <c r="R207" s="105"/>
    </row>
    <row r="208" ht="12.75">
      <c r="R208" s="105"/>
    </row>
    <row r="209" ht="12.75">
      <c r="R209" s="105"/>
    </row>
    <row r="210" ht="12.75">
      <c r="R210" s="105"/>
    </row>
    <row r="211" ht="12.75">
      <c r="R211" s="105"/>
    </row>
    <row r="212" ht="12.75">
      <c r="R212" s="105"/>
    </row>
    <row r="213" ht="12.75">
      <c r="R213" s="105"/>
    </row>
    <row r="214" ht="12.75">
      <c r="R214" s="105"/>
    </row>
    <row r="215" ht="12.75">
      <c r="R215" s="105"/>
    </row>
    <row r="216" ht="12.75">
      <c r="R216" s="105"/>
    </row>
    <row r="217" ht="12.75">
      <c r="R217" s="105"/>
    </row>
    <row r="218" ht="12.75">
      <c r="R218" s="105"/>
    </row>
    <row r="219" ht="12.75">
      <c r="R219" s="105"/>
    </row>
    <row r="220" ht="12.75">
      <c r="R220" s="105"/>
    </row>
    <row r="221" ht="12.75">
      <c r="R221" s="105"/>
    </row>
    <row r="222" ht="12.75">
      <c r="R222" s="105"/>
    </row>
    <row r="223" ht="12.75">
      <c r="R223" s="105"/>
    </row>
    <row r="224" ht="12.75">
      <c r="R224" s="105"/>
    </row>
    <row r="225" ht="12.75">
      <c r="R225" s="105"/>
    </row>
    <row r="226" ht="12.75">
      <c r="R226" s="105"/>
    </row>
    <row r="227" ht="12.75">
      <c r="R227" s="105"/>
    </row>
    <row r="228" ht="12.75">
      <c r="R228" s="105"/>
    </row>
    <row r="229" ht="12.75">
      <c r="R229" s="105"/>
    </row>
    <row r="230" ht="12.75">
      <c r="R230" s="105"/>
    </row>
    <row r="231" ht="12.75">
      <c r="R231" s="105"/>
    </row>
    <row r="232" ht="12.75">
      <c r="R232" s="105"/>
    </row>
    <row r="233" ht="12.75">
      <c r="R233" s="105"/>
    </row>
    <row r="234" ht="12.75">
      <c r="R234" s="105"/>
    </row>
    <row r="235" ht="12.75">
      <c r="R235" s="105"/>
    </row>
    <row r="236" ht="12.75">
      <c r="R236" s="105"/>
    </row>
    <row r="237" ht="12.75">
      <c r="R237" s="105"/>
    </row>
    <row r="238" ht="12.75">
      <c r="R238" s="105"/>
    </row>
    <row r="239" ht="12.75">
      <c r="R239" s="105"/>
    </row>
    <row r="240" ht="12.75">
      <c r="R240" s="105"/>
    </row>
    <row r="241" ht="12.75">
      <c r="R241" s="105"/>
    </row>
    <row r="242" ht="12.75">
      <c r="R242" s="105"/>
    </row>
    <row r="243" ht="12.75">
      <c r="R243" s="105"/>
    </row>
    <row r="244" ht="12.75">
      <c r="R244" s="105"/>
    </row>
    <row r="245" ht="12.75">
      <c r="R245" s="105"/>
    </row>
    <row r="246" ht="12.75">
      <c r="R246" s="105"/>
    </row>
    <row r="247" ht="12.75">
      <c r="R247" s="105"/>
    </row>
    <row r="248" ht="12.75">
      <c r="R248" s="105"/>
    </row>
    <row r="249" ht="12.75">
      <c r="R249" s="105"/>
    </row>
    <row r="250" ht="12.75">
      <c r="R250" s="105"/>
    </row>
    <row r="251" ht="12.75">
      <c r="R251" s="105"/>
    </row>
    <row r="252" ht="12.75">
      <c r="R252" s="105"/>
    </row>
    <row r="253" ht="12.75">
      <c r="R253" s="105"/>
    </row>
    <row r="254" ht="12.75">
      <c r="R254" s="105"/>
    </row>
    <row r="255" ht="12.75">
      <c r="R255" s="105"/>
    </row>
    <row r="256" ht="12.75">
      <c r="R256" s="105"/>
    </row>
    <row r="257" ht="12.75">
      <c r="R257" s="105"/>
    </row>
    <row r="258" ht="12.75">
      <c r="R258" s="105"/>
    </row>
    <row r="259" ht="12.75">
      <c r="R259" s="105"/>
    </row>
    <row r="260" ht="12.75">
      <c r="R260" s="105"/>
    </row>
    <row r="261" ht="12.75">
      <c r="R261" s="105"/>
    </row>
    <row r="262" ht="12.75">
      <c r="R262" s="105"/>
    </row>
    <row r="263" ht="12.75">
      <c r="R263" s="105"/>
    </row>
    <row r="264" ht="12.75">
      <c r="R264" s="105"/>
    </row>
    <row r="265" ht="12.75">
      <c r="R265" s="105"/>
    </row>
    <row r="266" ht="12.75">
      <c r="R266" s="105"/>
    </row>
    <row r="267" ht="12.75">
      <c r="R267" s="105"/>
    </row>
    <row r="268" ht="12.75">
      <c r="R268" s="105"/>
    </row>
    <row r="269" ht="12.75">
      <c r="R269" s="105"/>
    </row>
    <row r="270" ht="12.75">
      <c r="R270" s="105"/>
    </row>
    <row r="271" ht="12.75">
      <c r="R271" s="105"/>
    </row>
    <row r="272" ht="12.75">
      <c r="R272" s="105"/>
    </row>
    <row r="273" ht="12.75">
      <c r="R273" s="105"/>
    </row>
    <row r="274" ht="12.75">
      <c r="R274" s="105"/>
    </row>
    <row r="275" ht="12.75">
      <c r="R275" s="105"/>
    </row>
    <row r="276" ht="12.75">
      <c r="R276" s="105"/>
    </row>
    <row r="277" ht="12.75">
      <c r="R277" s="105"/>
    </row>
    <row r="278" ht="12.75">
      <c r="R278" s="105"/>
    </row>
    <row r="279" ht="12.75">
      <c r="R279" s="105"/>
    </row>
    <row r="280" ht="12.75">
      <c r="R280" s="105"/>
    </row>
    <row r="281" ht="12.75">
      <c r="R281" s="105"/>
    </row>
    <row r="282" ht="12.75">
      <c r="R282" s="105"/>
    </row>
    <row r="283" ht="12.75">
      <c r="R283" s="105"/>
    </row>
    <row r="284" ht="12.75">
      <c r="R284" s="105"/>
    </row>
    <row r="285" ht="12.75">
      <c r="R285" s="105"/>
    </row>
    <row r="286" ht="12.75">
      <c r="R286" s="105"/>
    </row>
    <row r="287" ht="12.75">
      <c r="R287" s="105"/>
    </row>
    <row r="288" ht="12.75">
      <c r="R288" s="105"/>
    </row>
    <row r="289" ht="12.75">
      <c r="R289" s="105"/>
    </row>
    <row r="290" ht="12.75">
      <c r="R290" s="105"/>
    </row>
    <row r="291" ht="12.75">
      <c r="R291" s="105"/>
    </row>
    <row r="292" ht="12.75">
      <c r="R292" s="105"/>
    </row>
    <row r="293" ht="12.75">
      <c r="R293" s="105"/>
    </row>
    <row r="294" ht="12.75">
      <c r="R294" s="105"/>
    </row>
    <row r="295" ht="12.75">
      <c r="R295" s="105"/>
    </row>
    <row r="296" ht="12.75">
      <c r="R296" s="105"/>
    </row>
    <row r="297" ht="12.75">
      <c r="R297" s="105"/>
    </row>
    <row r="298" ht="12.75">
      <c r="R298" s="105"/>
    </row>
    <row r="299" ht="12.75">
      <c r="R299" s="105"/>
    </row>
    <row r="300" ht="12.75">
      <c r="R300" s="105"/>
    </row>
    <row r="301" ht="12.75">
      <c r="R301" s="105"/>
    </row>
    <row r="302" ht="12.75">
      <c r="R302" s="105"/>
    </row>
    <row r="303" ht="12.75">
      <c r="R303" s="105"/>
    </row>
    <row r="304" ht="12.75">
      <c r="R304" s="105"/>
    </row>
    <row r="305" ht="12.75">
      <c r="R305" s="105"/>
    </row>
    <row r="306" ht="12.75">
      <c r="R306" s="105"/>
    </row>
    <row r="307" ht="12.75">
      <c r="R307" s="105"/>
    </row>
    <row r="308" ht="12.75">
      <c r="R308" s="105"/>
    </row>
    <row r="309" ht="12.75">
      <c r="R309" s="105"/>
    </row>
    <row r="310" ht="12.75">
      <c r="R310" s="105"/>
    </row>
    <row r="311" ht="12.75">
      <c r="R311" s="105"/>
    </row>
    <row r="312" ht="12.75">
      <c r="R312" s="105"/>
    </row>
    <row r="313" ht="12.75">
      <c r="R313" s="105"/>
    </row>
    <row r="314" ht="12.75">
      <c r="R314" s="105"/>
    </row>
    <row r="315" ht="12.75">
      <c r="R315" s="105"/>
    </row>
    <row r="316" ht="12.75">
      <c r="R316" s="105"/>
    </row>
    <row r="317" ht="12.75">
      <c r="R317" s="105"/>
    </row>
    <row r="318" ht="12.75">
      <c r="R318" s="105"/>
    </row>
    <row r="319" ht="12.75">
      <c r="R319" s="105"/>
    </row>
    <row r="320" ht="12.75">
      <c r="R320" s="105"/>
    </row>
    <row r="321" ht="12.75">
      <c r="R321" s="105"/>
    </row>
    <row r="322" ht="12.75">
      <c r="R322" s="105"/>
    </row>
    <row r="323" ht="12.75">
      <c r="R323" s="105"/>
    </row>
    <row r="324" ht="12.75">
      <c r="R324" s="105"/>
    </row>
    <row r="325" ht="12.75">
      <c r="R325" s="105"/>
    </row>
    <row r="326" ht="12.75">
      <c r="R326" s="105"/>
    </row>
    <row r="327" ht="12.75">
      <c r="R327" s="105"/>
    </row>
    <row r="328" ht="12.75">
      <c r="R328" s="105"/>
    </row>
    <row r="329" ht="12.75">
      <c r="R329" s="105"/>
    </row>
    <row r="330" ht="12.75">
      <c r="R330" s="105"/>
    </row>
    <row r="331" ht="12.75">
      <c r="R331" s="105"/>
    </row>
    <row r="332" ht="12.75">
      <c r="R332" s="105"/>
    </row>
    <row r="333" ht="12.75">
      <c r="R333" s="105"/>
    </row>
    <row r="334" ht="12.75">
      <c r="R334" s="105"/>
    </row>
    <row r="335" ht="12.75">
      <c r="R335" s="105"/>
    </row>
    <row r="336" ht="12.75">
      <c r="R336" s="105"/>
    </row>
    <row r="337" ht="12.75">
      <c r="R337" s="105"/>
    </row>
    <row r="338" ht="12.75">
      <c r="R338" s="105"/>
    </row>
    <row r="339" ht="12.75">
      <c r="R339" s="105"/>
    </row>
    <row r="340" ht="12.75">
      <c r="R340" s="105"/>
    </row>
    <row r="341" ht="12.75">
      <c r="R341" s="105"/>
    </row>
    <row r="342" ht="12.75">
      <c r="R342" s="105"/>
    </row>
    <row r="343" ht="12.75">
      <c r="R343" s="105"/>
    </row>
    <row r="344" ht="12.75">
      <c r="R344" s="105"/>
    </row>
    <row r="345" ht="12.75">
      <c r="R345" s="105"/>
    </row>
    <row r="346" ht="12.75">
      <c r="R346" s="105"/>
    </row>
    <row r="347" ht="12.75">
      <c r="R347" s="105"/>
    </row>
    <row r="348" ht="12.75">
      <c r="R348" s="105"/>
    </row>
    <row r="349" ht="12.75">
      <c r="R349" s="105"/>
    </row>
    <row r="350" ht="12.75">
      <c r="R350" s="105"/>
    </row>
    <row r="351" ht="12.75">
      <c r="R351" s="105"/>
    </row>
    <row r="352" ht="12.75">
      <c r="R352" s="105"/>
    </row>
    <row r="353" ht="12.75">
      <c r="R353" s="105"/>
    </row>
    <row r="354" ht="12.75">
      <c r="R354" s="105"/>
    </row>
    <row r="355" ht="12.75">
      <c r="R355" s="105"/>
    </row>
    <row r="356" ht="12.75">
      <c r="R356" s="105"/>
    </row>
    <row r="357" ht="12.75">
      <c r="R357" s="105"/>
    </row>
    <row r="358" ht="12.75">
      <c r="R358" s="105"/>
    </row>
    <row r="359" ht="12.75">
      <c r="R359" s="105"/>
    </row>
    <row r="360" ht="12.75">
      <c r="R360" s="105"/>
    </row>
    <row r="361" ht="12.75">
      <c r="R361" s="105"/>
    </row>
    <row r="362" ht="12.75">
      <c r="R362" s="105"/>
    </row>
    <row r="363" ht="12.75">
      <c r="R363" s="105"/>
    </row>
    <row r="364" ht="12.75">
      <c r="R364" s="105"/>
    </row>
    <row r="365" ht="12.75">
      <c r="R365" s="105"/>
    </row>
    <row r="366" ht="12.75">
      <c r="R366" s="105"/>
    </row>
    <row r="367" ht="12.75">
      <c r="R367" s="105"/>
    </row>
    <row r="368" ht="12.75">
      <c r="R368" s="105"/>
    </row>
    <row r="369" ht="12.75">
      <c r="R369" s="105"/>
    </row>
    <row r="370" ht="12.75">
      <c r="R370" s="105"/>
    </row>
    <row r="371" ht="12.75">
      <c r="R371" s="105"/>
    </row>
    <row r="372" ht="12.75">
      <c r="R372" s="105"/>
    </row>
    <row r="373" ht="12.75">
      <c r="R373" s="105"/>
    </row>
    <row r="374" ht="12.75">
      <c r="R374" s="105"/>
    </row>
    <row r="375" ht="12.75">
      <c r="R375" s="105"/>
    </row>
    <row r="376" ht="12.75">
      <c r="R376" s="105"/>
    </row>
    <row r="377" ht="12.75">
      <c r="R377" s="105"/>
    </row>
    <row r="378" ht="12.75">
      <c r="R378" s="105"/>
    </row>
    <row r="379" ht="12.75">
      <c r="R379" s="105"/>
    </row>
    <row r="380" ht="12.75">
      <c r="R380" s="105"/>
    </row>
    <row r="381" ht="12.75">
      <c r="R381" s="105"/>
    </row>
    <row r="382" ht="12.75">
      <c r="R382" s="105"/>
    </row>
    <row r="383" ht="12.75">
      <c r="R383" s="105"/>
    </row>
    <row r="384" ht="12.75">
      <c r="R384" s="105"/>
    </row>
    <row r="385" ht="12.75">
      <c r="R385" s="105"/>
    </row>
    <row r="386" ht="12.75">
      <c r="R386" s="105"/>
    </row>
    <row r="387" ht="12.75">
      <c r="R387" s="105"/>
    </row>
    <row r="388" ht="12.75">
      <c r="R388" s="105"/>
    </row>
    <row r="389" ht="12.75">
      <c r="R389" s="105"/>
    </row>
    <row r="390" ht="12.75">
      <c r="R390" s="105"/>
    </row>
    <row r="391" ht="12.75">
      <c r="R391" s="105"/>
    </row>
    <row r="392" ht="12.75">
      <c r="R392" s="105"/>
    </row>
    <row r="393" ht="12.75">
      <c r="R393" s="105"/>
    </row>
    <row r="394" ht="12.75">
      <c r="R394" s="105"/>
    </row>
    <row r="395" ht="12.75">
      <c r="R395" s="105"/>
    </row>
    <row r="396" ht="12.75">
      <c r="R396" s="105"/>
    </row>
    <row r="397" ht="12.75">
      <c r="R397" s="105"/>
    </row>
    <row r="398" ht="12.75">
      <c r="R398" s="105"/>
    </row>
    <row r="399" ht="12.75">
      <c r="R399" s="105"/>
    </row>
    <row r="400" ht="12.75">
      <c r="R400" s="105"/>
    </row>
    <row r="401" ht="12.75">
      <c r="R401" s="105"/>
    </row>
    <row r="402" ht="12.75">
      <c r="R402" s="105"/>
    </row>
    <row r="403" ht="12.75">
      <c r="R403" s="105"/>
    </row>
    <row r="404" ht="12.75">
      <c r="R404" s="105"/>
    </row>
    <row r="405" ht="12.75">
      <c r="R405" s="105"/>
    </row>
    <row r="406" ht="12.75">
      <c r="R406" s="105"/>
    </row>
    <row r="407" ht="12.75">
      <c r="R407" s="105"/>
    </row>
    <row r="408" ht="12.75">
      <c r="R408" s="105"/>
    </row>
    <row r="409" ht="12.75">
      <c r="R409" s="105"/>
    </row>
    <row r="410" ht="12.75">
      <c r="R410" s="105"/>
    </row>
    <row r="411" ht="12.75">
      <c r="R411" s="105"/>
    </row>
    <row r="412" ht="12.75">
      <c r="R412" s="105"/>
    </row>
    <row r="413" ht="12.75">
      <c r="R413" s="105"/>
    </row>
    <row r="414" ht="12.75">
      <c r="R414" s="105"/>
    </row>
    <row r="415" ht="12.75">
      <c r="R415" s="105"/>
    </row>
    <row r="416" ht="12.75">
      <c r="R416" s="105"/>
    </row>
    <row r="417" ht="12.75">
      <c r="R417" s="105"/>
    </row>
    <row r="418" ht="12.75">
      <c r="R418" s="105"/>
    </row>
    <row r="419" ht="12.75">
      <c r="R419" s="105"/>
    </row>
    <row r="420" ht="12.75">
      <c r="R420" s="105"/>
    </row>
    <row r="421" ht="12.75">
      <c r="R421" s="105"/>
    </row>
    <row r="422" ht="12.75">
      <c r="R422" s="105"/>
    </row>
    <row r="423" ht="12.75">
      <c r="R423" s="105"/>
    </row>
    <row r="424" ht="12.75">
      <c r="R424" s="105"/>
    </row>
    <row r="425" ht="12.75">
      <c r="R425" s="105"/>
    </row>
    <row r="426" ht="12.75">
      <c r="R426" s="105"/>
    </row>
    <row r="427" ht="12.75">
      <c r="R427" s="105"/>
    </row>
    <row r="428" ht="12.75">
      <c r="R428" s="105"/>
    </row>
    <row r="429" ht="12.75">
      <c r="R429" s="105"/>
    </row>
    <row r="430" ht="12.75">
      <c r="R430" s="105"/>
    </row>
    <row r="431" ht="12.75">
      <c r="R431" s="105"/>
    </row>
    <row r="432" ht="12.75">
      <c r="R432" s="105"/>
    </row>
    <row r="433" ht="12.75">
      <c r="R433" s="105"/>
    </row>
    <row r="434" ht="12.75">
      <c r="R434" s="105"/>
    </row>
    <row r="435" ht="12.75">
      <c r="R435" s="105"/>
    </row>
    <row r="436" ht="12.75">
      <c r="R436" s="105"/>
    </row>
    <row r="437" ht="12.75">
      <c r="R437" s="105"/>
    </row>
    <row r="438" ht="12.75">
      <c r="R438" s="105"/>
    </row>
    <row r="439" ht="12.75">
      <c r="R439" s="105"/>
    </row>
    <row r="440" ht="12.75">
      <c r="R440" s="105"/>
    </row>
    <row r="441" ht="12.75">
      <c r="R441" s="105"/>
    </row>
    <row r="442" ht="12.75">
      <c r="R442" s="105"/>
    </row>
    <row r="443" ht="12.75">
      <c r="R443" s="105"/>
    </row>
    <row r="444" ht="12.75">
      <c r="R444" s="105"/>
    </row>
    <row r="445" ht="12.75">
      <c r="R445" s="105"/>
    </row>
    <row r="446" ht="12.75">
      <c r="R446" s="105"/>
    </row>
    <row r="447" ht="12.75">
      <c r="R447" s="105"/>
    </row>
    <row r="448" ht="12.75">
      <c r="R448" s="105"/>
    </row>
    <row r="449" ht="12.75">
      <c r="R449" s="105"/>
    </row>
    <row r="450" ht="12.75">
      <c r="R450" s="105"/>
    </row>
    <row r="451" ht="12.75">
      <c r="R451" s="105"/>
    </row>
    <row r="452" ht="12.75">
      <c r="R452" s="105"/>
    </row>
    <row r="453" ht="12.75">
      <c r="R453" s="105"/>
    </row>
    <row r="454" ht="12.75">
      <c r="R454" s="105"/>
    </row>
    <row r="455" ht="12.75">
      <c r="R455" s="105"/>
    </row>
    <row r="456" ht="12.75">
      <c r="R456" s="105"/>
    </row>
    <row r="457" ht="12.75">
      <c r="R457" s="105"/>
    </row>
    <row r="458" ht="12.75">
      <c r="R458" s="105"/>
    </row>
    <row r="459" ht="12.75">
      <c r="R459" s="105"/>
    </row>
    <row r="460" ht="12.75">
      <c r="R460" s="105"/>
    </row>
    <row r="461" ht="12.75">
      <c r="R461" s="105"/>
    </row>
    <row r="462" ht="12.75">
      <c r="R462" s="105"/>
    </row>
    <row r="463" ht="12.75">
      <c r="R463" s="105"/>
    </row>
    <row r="464" ht="12.75">
      <c r="R464" s="105"/>
    </row>
    <row r="465" ht="12.75">
      <c r="R465" s="105"/>
    </row>
    <row r="466" ht="12.75">
      <c r="R466" s="105"/>
    </row>
    <row r="467" ht="12.75">
      <c r="R467" s="105"/>
    </row>
    <row r="468" ht="12.75">
      <c r="R468" s="105"/>
    </row>
    <row r="469" ht="12.75">
      <c r="R469" s="105"/>
    </row>
    <row r="470" ht="12.75">
      <c r="R470" s="105"/>
    </row>
    <row r="471" ht="12.75">
      <c r="R471" s="105"/>
    </row>
    <row r="472" ht="12.75">
      <c r="R472" s="105"/>
    </row>
    <row r="473" ht="12.75">
      <c r="R473" s="105"/>
    </row>
    <row r="474" ht="12.75">
      <c r="R474" s="105"/>
    </row>
    <row r="475" ht="12.75">
      <c r="R475" s="105"/>
    </row>
    <row r="476" ht="12.75">
      <c r="R476" s="105"/>
    </row>
    <row r="477" ht="12.75">
      <c r="R477" s="105"/>
    </row>
    <row r="478" ht="12.75">
      <c r="R478" s="105"/>
    </row>
    <row r="479" ht="12.75">
      <c r="R479" s="105"/>
    </row>
    <row r="480" ht="12.75">
      <c r="R480" s="105"/>
    </row>
    <row r="481" ht="12.75">
      <c r="R481" s="105"/>
    </row>
    <row r="482" ht="12.75">
      <c r="R482" s="105"/>
    </row>
    <row r="483" ht="12.75">
      <c r="R483" s="105"/>
    </row>
    <row r="484" ht="12.75">
      <c r="R484" s="105"/>
    </row>
    <row r="485" ht="12.75">
      <c r="R485" s="105"/>
    </row>
    <row r="486" ht="12.75">
      <c r="R486" s="105"/>
    </row>
    <row r="487" ht="12.75">
      <c r="R487" s="105"/>
    </row>
    <row r="488" ht="12.75">
      <c r="R488" s="105"/>
    </row>
    <row r="489" ht="12.75">
      <c r="R489" s="105"/>
    </row>
    <row r="490" ht="12.75">
      <c r="R490" s="105"/>
    </row>
    <row r="491" ht="12.75">
      <c r="R491" s="105"/>
    </row>
    <row r="492" ht="12.75">
      <c r="R492" s="105"/>
    </row>
    <row r="493" ht="12.75">
      <c r="R493" s="105"/>
    </row>
    <row r="494" ht="12.75">
      <c r="R494" s="105"/>
    </row>
    <row r="495" ht="12.75">
      <c r="R495" s="105"/>
    </row>
    <row r="496" ht="12.75">
      <c r="R496" s="105"/>
    </row>
    <row r="497" ht="12.75">
      <c r="R497" s="105"/>
    </row>
    <row r="498" ht="12.75">
      <c r="R498" s="105"/>
    </row>
    <row r="499" ht="12.75">
      <c r="R499" s="105"/>
    </row>
    <row r="500" ht="12.75">
      <c r="R500" s="105"/>
    </row>
    <row r="501" ht="12.75">
      <c r="R501" s="105"/>
    </row>
    <row r="502" ht="12.75">
      <c r="R502" s="105"/>
    </row>
    <row r="503" ht="12.75">
      <c r="R503" s="105"/>
    </row>
    <row r="504" ht="12.75">
      <c r="R504" s="105"/>
    </row>
    <row r="505" ht="12.75">
      <c r="R505" s="105"/>
    </row>
    <row r="506" ht="12.75">
      <c r="R506" s="105"/>
    </row>
    <row r="507" ht="12.75">
      <c r="R507" s="105"/>
    </row>
    <row r="508" ht="12.75">
      <c r="R508" s="105"/>
    </row>
    <row r="509" ht="12.75">
      <c r="R509" s="105"/>
    </row>
    <row r="510" ht="12.75">
      <c r="R510" s="105"/>
    </row>
    <row r="511" ht="12.75">
      <c r="R511" s="105"/>
    </row>
    <row r="512" ht="12.75">
      <c r="R512" s="105"/>
    </row>
    <row r="513" ht="12.75">
      <c r="R513" s="105"/>
    </row>
    <row r="514" ht="12.75">
      <c r="R514" s="105"/>
    </row>
    <row r="515" ht="12.75">
      <c r="R515" s="105"/>
    </row>
    <row r="516" ht="12.75">
      <c r="R516" s="105"/>
    </row>
    <row r="517" ht="12.75">
      <c r="R517" s="105"/>
    </row>
    <row r="518" ht="12.75">
      <c r="R518" s="105"/>
    </row>
    <row r="519" ht="12.75">
      <c r="R519" s="105"/>
    </row>
    <row r="520" ht="12.75">
      <c r="R520" s="105"/>
    </row>
    <row r="521" ht="12.75">
      <c r="R521" s="105"/>
    </row>
    <row r="522" ht="12.75">
      <c r="R522" s="105"/>
    </row>
    <row r="523" ht="12.75">
      <c r="R523" s="105"/>
    </row>
    <row r="524" ht="12.75">
      <c r="R524" s="105"/>
    </row>
    <row r="525" ht="12.75">
      <c r="R525" s="105"/>
    </row>
    <row r="526" ht="12.75">
      <c r="R526" s="105"/>
    </row>
    <row r="527" ht="12.75">
      <c r="R527" s="105"/>
    </row>
    <row r="528" ht="12.75">
      <c r="R528" s="105"/>
    </row>
    <row r="529" ht="12.75">
      <c r="R529" s="105"/>
    </row>
    <row r="530" ht="12.75">
      <c r="R530" s="105"/>
    </row>
    <row r="531" ht="12.75">
      <c r="R531" s="105"/>
    </row>
    <row r="532" ht="12.75">
      <c r="R532" s="105"/>
    </row>
    <row r="533" ht="12.75">
      <c r="R533" s="105"/>
    </row>
    <row r="534" ht="12.75">
      <c r="R534" s="105"/>
    </row>
    <row r="535" ht="12.75">
      <c r="R535" s="105"/>
    </row>
    <row r="536" ht="12.75">
      <c r="R536" s="105"/>
    </row>
    <row r="537" ht="12.75">
      <c r="R537" s="105"/>
    </row>
    <row r="538" ht="12.75">
      <c r="R538" s="105"/>
    </row>
    <row r="539" ht="12.75">
      <c r="R539" s="105"/>
    </row>
    <row r="540" ht="12.75">
      <c r="R540" s="105"/>
    </row>
    <row r="541" ht="12.75">
      <c r="R541" s="105"/>
    </row>
    <row r="542" ht="12.75">
      <c r="R542" s="105"/>
    </row>
    <row r="543" ht="12.75">
      <c r="R543" s="105"/>
    </row>
    <row r="544" ht="12.75">
      <c r="R544" s="105"/>
    </row>
    <row r="545" ht="12.75">
      <c r="R545" s="105"/>
    </row>
    <row r="546" ht="12.75">
      <c r="R546" s="105"/>
    </row>
    <row r="547" ht="12.75">
      <c r="R547" s="105"/>
    </row>
    <row r="548" ht="12.75">
      <c r="R548" s="105"/>
    </row>
    <row r="549" ht="12.75">
      <c r="R549" s="105"/>
    </row>
    <row r="550" ht="12.75">
      <c r="R550" s="105"/>
    </row>
    <row r="551" ht="12.75">
      <c r="R551" s="105"/>
    </row>
    <row r="552" ht="12.75">
      <c r="R552" s="105"/>
    </row>
    <row r="553" ht="12.75">
      <c r="R553" s="105"/>
    </row>
    <row r="554" ht="12.75">
      <c r="R554" s="105"/>
    </row>
    <row r="555" ht="12.75">
      <c r="R555" s="105"/>
    </row>
    <row r="556" ht="12.75">
      <c r="R556" s="105"/>
    </row>
    <row r="557" ht="12.75">
      <c r="R557" s="105"/>
    </row>
    <row r="558" ht="12.75">
      <c r="R558" s="105"/>
    </row>
    <row r="559" ht="12.75">
      <c r="R559" s="105"/>
    </row>
    <row r="560" ht="12.75">
      <c r="R560" s="105"/>
    </row>
    <row r="561" ht="12.75">
      <c r="R561" s="105"/>
    </row>
    <row r="562" ht="12.75">
      <c r="R562" s="105"/>
    </row>
    <row r="563" ht="12.75">
      <c r="R563" s="105"/>
    </row>
    <row r="564" ht="12.75">
      <c r="R564" s="105"/>
    </row>
    <row r="565" ht="12.75">
      <c r="R565" s="105"/>
    </row>
    <row r="566" ht="12.75">
      <c r="R566" s="105"/>
    </row>
    <row r="567" ht="12.75">
      <c r="R567" s="105"/>
    </row>
    <row r="568" ht="12.75">
      <c r="R568" s="105"/>
    </row>
    <row r="569" ht="12.75">
      <c r="R569" s="105"/>
    </row>
    <row r="570" ht="12.75">
      <c r="R570" s="105"/>
    </row>
    <row r="571" ht="12.75">
      <c r="R571" s="105"/>
    </row>
    <row r="572" ht="12.75">
      <c r="R572" s="105"/>
    </row>
    <row r="573" ht="12.75">
      <c r="R573" s="105"/>
    </row>
    <row r="574" ht="12.75">
      <c r="R574" s="105"/>
    </row>
    <row r="575" ht="12.75">
      <c r="R575" s="105"/>
    </row>
    <row r="576" ht="12.75">
      <c r="R576" s="105"/>
    </row>
    <row r="577" ht="12.75">
      <c r="R577" s="105"/>
    </row>
    <row r="578" ht="12.75">
      <c r="R578" s="105"/>
    </row>
    <row r="579" ht="12.75">
      <c r="R579" s="105"/>
    </row>
    <row r="580" ht="12.75">
      <c r="R580" s="105"/>
    </row>
    <row r="581" ht="12.75">
      <c r="R581" s="105"/>
    </row>
    <row r="582" ht="12.75">
      <c r="R582" s="105"/>
    </row>
    <row r="583" ht="12.75">
      <c r="R583" s="105"/>
    </row>
    <row r="584" ht="12.75">
      <c r="R584" s="105"/>
    </row>
    <row r="585" ht="12.75">
      <c r="R585" s="105"/>
    </row>
    <row r="586" ht="12.75">
      <c r="R586" s="105"/>
    </row>
    <row r="587" ht="12.75">
      <c r="R587" s="105"/>
    </row>
    <row r="588" ht="12.75">
      <c r="R588" s="105"/>
    </row>
    <row r="589" ht="12.75">
      <c r="R589" s="105"/>
    </row>
    <row r="590" ht="12.75">
      <c r="R590" s="105"/>
    </row>
    <row r="591" ht="12.75">
      <c r="R591" s="105"/>
    </row>
    <row r="592" ht="12.75">
      <c r="R592" s="105"/>
    </row>
    <row r="593" ht="12.75">
      <c r="R593" s="105"/>
    </row>
    <row r="594" ht="12.75">
      <c r="R594" s="105"/>
    </row>
    <row r="595" ht="12.75">
      <c r="R595" s="105"/>
    </row>
    <row r="596" ht="12.75">
      <c r="R596" s="105"/>
    </row>
    <row r="597" ht="12.75">
      <c r="R597" s="105"/>
    </row>
    <row r="598" ht="12.75">
      <c r="R598" s="105"/>
    </row>
    <row r="599" ht="12.75">
      <c r="R599" s="105"/>
    </row>
    <row r="600" ht="12.75">
      <c r="R600" s="105"/>
    </row>
    <row r="601" ht="12.75">
      <c r="R601" s="105"/>
    </row>
    <row r="602" ht="12.75">
      <c r="R602" s="105"/>
    </row>
    <row r="603" ht="12.75">
      <c r="R603" s="105"/>
    </row>
    <row r="604" ht="12.75">
      <c r="R604" s="105"/>
    </row>
    <row r="605" ht="12.75">
      <c r="R605" s="105"/>
    </row>
    <row r="606" ht="12.75">
      <c r="R606" s="105"/>
    </row>
    <row r="607" ht="12.75">
      <c r="R607" s="105"/>
    </row>
    <row r="608" ht="12.75">
      <c r="R608" s="105"/>
    </row>
    <row r="609" ht="12.75">
      <c r="R609" s="105"/>
    </row>
    <row r="610" ht="12.75">
      <c r="R610" s="105"/>
    </row>
    <row r="611" ht="12.75">
      <c r="R611" s="105"/>
    </row>
    <row r="612" ht="12.75">
      <c r="R612" s="105"/>
    </row>
    <row r="613" ht="12.75">
      <c r="R613" s="105"/>
    </row>
    <row r="614" ht="12.75">
      <c r="R614" s="105"/>
    </row>
    <row r="615" ht="12.75">
      <c r="R615" s="105"/>
    </row>
    <row r="616" ht="12.75">
      <c r="R616" s="105"/>
    </row>
    <row r="617" ht="12.75">
      <c r="R617" s="105"/>
    </row>
    <row r="618" ht="12.75">
      <c r="R618" s="105"/>
    </row>
    <row r="619" ht="12.75">
      <c r="R619" s="105"/>
    </row>
    <row r="620" ht="12.75">
      <c r="R620" s="105"/>
    </row>
    <row r="621" ht="12.75">
      <c r="R621" s="105"/>
    </row>
    <row r="622" ht="12.75">
      <c r="R622" s="105"/>
    </row>
    <row r="623" ht="12.75">
      <c r="R623" s="105"/>
    </row>
    <row r="624" ht="12.75">
      <c r="R624" s="105"/>
    </row>
    <row r="625" ht="12.75">
      <c r="R625" s="105"/>
    </row>
    <row r="626" ht="12.75">
      <c r="R626" s="105"/>
    </row>
    <row r="627" ht="12.75">
      <c r="R627" s="105"/>
    </row>
    <row r="628" ht="12.75">
      <c r="R628" s="105"/>
    </row>
    <row r="629" ht="12.75">
      <c r="R629" s="105"/>
    </row>
    <row r="630" ht="12.75">
      <c r="R630" s="105"/>
    </row>
    <row r="631" ht="12.75">
      <c r="R631" s="105"/>
    </row>
    <row r="632" ht="12.75">
      <c r="R632" s="105"/>
    </row>
    <row r="633" ht="12.75">
      <c r="R633" s="105"/>
    </row>
    <row r="634" ht="12.75">
      <c r="R634" s="105"/>
    </row>
    <row r="635" ht="12.75">
      <c r="R635" s="105"/>
    </row>
    <row r="636" ht="12.75">
      <c r="R636" s="105"/>
    </row>
    <row r="637" ht="12.75">
      <c r="R637" s="105"/>
    </row>
    <row r="638" ht="12.75">
      <c r="R638" s="105"/>
    </row>
    <row r="639" ht="12.75">
      <c r="R639" s="105"/>
    </row>
    <row r="640" ht="12.75">
      <c r="R640" s="105"/>
    </row>
    <row r="641" ht="12.75">
      <c r="R641" s="105"/>
    </row>
    <row r="642" ht="12.75">
      <c r="R642" s="105"/>
    </row>
    <row r="643" ht="12.75">
      <c r="R643" s="105"/>
    </row>
    <row r="644" ht="12.75">
      <c r="R644" s="105"/>
    </row>
    <row r="645" ht="12.75">
      <c r="R645" s="105"/>
    </row>
    <row r="646" ht="12.75">
      <c r="R646" s="105"/>
    </row>
    <row r="647" ht="12.75">
      <c r="R647" s="105"/>
    </row>
    <row r="648" ht="12.75">
      <c r="R648" s="105"/>
    </row>
    <row r="649" ht="12.75">
      <c r="R649" s="105"/>
    </row>
    <row r="650" ht="12.75">
      <c r="R650" s="105"/>
    </row>
    <row r="651" ht="12.75">
      <c r="R651" s="105"/>
    </row>
    <row r="652" ht="12.75">
      <c r="R652" s="105"/>
    </row>
    <row r="653" ht="12.75">
      <c r="R653" s="105"/>
    </row>
    <row r="654" ht="12.75">
      <c r="R654" s="105"/>
    </row>
    <row r="655" ht="12.75">
      <c r="R655" s="105"/>
    </row>
    <row r="656" ht="12.75">
      <c r="R656" s="105"/>
    </row>
    <row r="657" ht="12.75">
      <c r="R657" s="105"/>
    </row>
    <row r="658" ht="12.75">
      <c r="R658" s="105"/>
    </row>
    <row r="659" ht="12.75">
      <c r="R659" s="105"/>
    </row>
    <row r="660" ht="12.75">
      <c r="R660" s="105"/>
    </row>
    <row r="661" ht="12.75">
      <c r="R661" s="105"/>
    </row>
    <row r="662" ht="12.75">
      <c r="R662" s="105"/>
    </row>
    <row r="663" ht="12.75">
      <c r="R663" s="105"/>
    </row>
    <row r="664" ht="12.75">
      <c r="R664" s="105"/>
    </row>
    <row r="665" ht="12.75">
      <c r="R665" s="105"/>
    </row>
    <row r="666" ht="12.75">
      <c r="R666" s="105"/>
    </row>
    <row r="667" ht="12.75">
      <c r="R667" s="105"/>
    </row>
    <row r="668" ht="12.75">
      <c r="R668" s="105"/>
    </row>
    <row r="669" ht="12.75">
      <c r="R669" s="105"/>
    </row>
    <row r="670" ht="12.75">
      <c r="R670" s="105"/>
    </row>
    <row r="671" ht="12.75">
      <c r="R671" s="105"/>
    </row>
    <row r="672" ht="12.75">
      <c r="R672" s="105"/>
    </row>
    <row r="673" ht="12.75">
      <c r="R673" s="105"/>
    </row>
    <row r="674" ht="12.75">
      <c r="R674" s="105"/>
    </row>
    <row r="675" ht="12.75">
      <c r="R675" s="105"/>
    </row>
    <row r="676" ht="12.75">
      <c r="R676" s="105"/>
    </row>
    <row r="677" ht="12.75">
      <c r="R677" s="105"/>
    </row>
    <row r="678" ht="12.75">
      <c r="R678" s="105"/>
    </row>
    <row r="679" ht="12.75">
      <c r="R679" s="105"/>
    </row>
    <row r="680" ht="12.75">
      <c r="R680" s="105"/>
    </row>
    <row r="681" ht="12.75">
      <c r="R681" s="105"/>
    </row>
    <row r="682" ht="12.75">
      <c r="R682" s="105"/>
    </row>
    <row r="683" ht="12.75">
      <c r="R683" s="105"/>
    </row>
    <row r="684" ht="12.75">
      <c r="R684" s="105"/>
    </row>
    <row r="685" ht="12.75">
      <c r="R685" s="105"/>
    </row>
    <row r="686" ht="12.75">
      <c r="R686" s="105"/>
    </row>
    <row r="687" ht="12.75">
      <c r="R687" s="105"/>
    </row>
    <row r="688" ht="12.75">
      <c r="R688" s="105"/>
    </row>
    <row r="689" ht="12.75">
      <c r="R689" s="105"/>
    </row>
    <row r="690" ht="12.75">
      <c r="R690" s="105"/>
    </row>
    <row r="691" ht="12.75">
      <c r="R691" s="105"/>
    </row>
    <row r="692" ht="12.75">
      <c r="R692" s="105"/>
    </row>
    <row r="693" ht="12.75">
      <c r="R693" s="105"/>
    </row>
    <row r="694" ht="12.75">
      <c r="R694" s="105"/>
    </row>
    <row r="695" ht="12.75">
      <c r="R695" s="105"/>
    </row>
    <row r="696" ht="12.75">
      <c r="R696" s="105"/>
    </row>
    <row r="697" ht="12.75">
      <c r="R697" s="105"/>
    </row>
    <row r="698" ht="12.75">
      <c r="R698" s="105"/>
    </row>
    <row r="699" ht="12.75">
      <c r="R699" s="105"/>
    </row>
    <row r="700" ht="12.75">
      <c r="R700" s="105"/>
    </row>
    <row r="701" ht="12.75">
      <c r="R701" s="105"/>
    </row>
    <row r="702" ht="12.75">
      <c r="R702" s="105"/>
    </row>
    <row r="703" ht="12.75">
      <c r="R703" s="105"/>
    </row>
    <row r="704" ht="12.75">
      <c r="R704" s="105"/>
    </row>
    <row r="705" ht="12.75">
      <c r="R705" s="105"/>
    </row>
    <row r="706" ht="12.75">
      <c r="R706" s="105"/>
    </row>
    <row r="707" ht="12.75">
      <c r="R707" s="105"/>
    </row>
    <row r="708" ht="12.75">
      <c r="R708" s="105"/>
    </row>
    <row r="709" ht="12.75">
      <c r="R709" s="105"/>
    </row>
    <row r="710" ht="12.75">
      <c r="R710" s="105"/>
    </row>
    <row r="711" ht="12.75">
      <c r="R711" s="105"/>
    </row>
    <row r="712" ht="12.75">
      <c r="R712" s="105"/>
    </row>
    <row r="713" ht="12.75">
      <c r="R713" s="105"/>
    </row>
    <row r="714" ht="12.75">
      <c r="R714" s="105"/>
    </row>
    <row r="715" ht="12.75">
      <c r="R715" s="105"/>
    </row>
    <row r="716" ht="12.75">
      <c r="R716" s="105"/>
    </row>
    <row r="717" ht="12.75">
      <c r="R717" s="105"/>
    </row>
    <row r="718" ht="12.75">
      <c r="R718" s="105"/>
    </row>
    <row r="719" ht="12.75">
      <c r="R719" s="105"/>
    </row>
    <row r="720" ht="12.75">
      <c r="R720" s="105"/>
    </row>
    <row r="721" ht="12.75">
      <c r="R721" s="105"/>
    </row>
    <row r="722" ht="12.75">
      <c r="R722" s="105"/>
    </row>
    <row r="723" ht="12.75">
      <c r="R723" s="105"/>
    </row>
    <row r="724" ht="12.75">
      <c r="R724" s="105"/>
    </row>
    <row r="725" ht="12.75">
      <c r="R725" s="105"/>
    </row>
    <row r="726" ht="12.75">
      <c r="R726" s="105"/>
    </row>
    <row r="727" ht="12.75">
      <c r="R727" s="105"/>
    </row>
    <row r="728" ht="12.75">
      <c r="R728" s="105"/>
    </row>
    <row r="729" ht="12.75">
      <c r="R729" s="105"/>
    </row>
    <row r="730" ht="12.75">
      <c r="R730" s="105"/>
    </row>
    <row r="731" ht="12.75">
      <c r="R731" s="105"/>
    </row>
    <row r="732" ht="12.75">
      <c r="R732" s="105"/>
    </row>
    <row r="733" ht="12.75">
      <c r="R733" s="105"/>
    </row>
    <row r="734" ht="12.75">
      <c r="R734" s="105"/>
    </row>
    <row r="735" ht="12.75">
      <c r="R735" s="105"/>
    </row>
    <row r="736" ht="12.75">
      <c r="R736" s="105"/>
    </row>
    <row r="737" ht="12.75">
      <c r="R737" s="105"/>
    </row>
    <row r="738" ht="12.75">
      <c r="R738" s="105"/>
    </row>
    <row r="739" ht="12.75">
      <c r="R739" s="105"/>
    </row>
    <row r="740" ht="12.75">
      <c r="R740" s="105"/>
    </row>
    <row r="741" ht="12.75">
      <c r="R741" s="105"/>
    </row>
    <row r="742" ht="12.75">
      <c r="R742" s="105"/>
    </row>
    <row r="743" ht="12.75">
      <c r="R743" s="105"/>
    </row>
    <row r="744" ht="12.75">
      <c r="R744" s="105"/>
    </row>
    <row r="745" ht="12.75">
      <c r="R745" s="105"/>
    </row>
    <row r="746" ht="12.75">
      <c r="R746" s="105"/>
    </row>
    <row r="747" ht="12.75">
      <c r="R747" s="105"/>
    </row>
    <row r="748" ht="12.75">
      <c r="R748" s="105"/>
    </row>
    <row r="749" ht="12.75">
      <c r="R749" s="105"/>
    </row>
    <row r="750" ht="12.75">
      <c r="R750" s="105"/>
    </row>
    <row r="751" ht="12.75">
      <c r="R751" s="105"/>
    </row>
    <row r="752" ht="12.75">
      <c r="R752" s="105"/>
    </row>
    <row r="753" ht="12.75">
      <c r="R753" s="105"/>
    </row>
    <row r="754" ht="12.75">
      <c r="R754" s="105"/>
    </row>
    <row r="755" ht="12.75">
      <c r="R755" s="105"/>
    </row>
    <row r="756" ht="12.75">
      <c r="R756" s="105"/>
    </row>
    <row r="757" ht="12.75">
      <c r="R757" s="105"/>
    </row>
    <row r="758" ht="12.75">
      <c r="R758" s="105"/>
    </row>
    <row r="759" ht="12.75">
      <c r="R759" s="105"/>
    </row>
    <row r="760" ht="12.75">
      <c r="R760" s="105"/>
    </row>
    <row r="761" ht="12.75">
      <c r="R761" s="105"/>
    </row>
    <row r="762" ht="12.75">
      <c r="R762" s="105"/>
    </row>
    <row r="763" ht="12.75">
      <c r="R763" s="105"/>
    </row>
    <row r="764" ht="12.75">
      <c r="R764" s="105"/>
    </row>
    <row r="765" ht="12.75">
      <c r="R765" s="105"/>
    </row>
    <row r="766" ht="12.75">
      <c r="R766" s="105"/>
    </row>
    <row r="767" ht="12.75">
      <c r="R767" s="105"/>
    </row>
    <row r="768" ht="12.75">
      <c r="R768" s="105"/>
    </row>
    <row r="769" ht="12.75">
      <c r="R769" s="105"/>
    </row>
    <row r="770" ht="12.75">
      <c r="R770" s="105"/>
    </row>
    <row r="771" ht="12.75">
      <c r="R771" s="105"/>
    </row>
    <row r="772" ht="12.75">
      <c r="R772" s="105"/>
    </row>
    <row r="773" ht="12.75">
      <c r="R773" s="105"/>
    </row>
    <row r="774" ht="12.75">
      <c r="R774" s="105"/>
    </row>
    <row r="775" ht="12.75">
      <c r="R775" s="105"/>
    </row>
    <row r="776" ht="12.75">
      <c r="R776" s="105"/>
    </row>
    <row r="777" ht="12.75">
      <c r="R777" s="105"/>
    </row>
    <row r="778" ht="12.75">
      <c r="R778" s="105"/>
    </row>
    <row r="779" ht="12.75">
      <c r="R779" s="105"/>
    </row>
    <row r="780" ht="12.75">
      <c r="R780" s="105"/>
    </row>
    <row r="781" ht="12.75">
      <c r="R781" s="105"/>
    </row>
    <row r="782" ht="12.75">
      <c r="R782" s="105"/>
    </row>
    <row r="783" ht="12.75">
      <c r="R783" s="105"/>
    </row>
    <row r="784" ht="12.75">
      <c r="R784" s="105"/>
    </row>
    <row r="785" ht="12.75">
      <c r="R785" s="105"/>
    </row>
    <row r="786" ht="12.75">
      <c r="R786" s="105"/>
    </row>
    <row r="787" ht="12.75">
      <c r="R787" s="105"/>
    </row>
    <row r="788" ht="12.75">
      <c r="R788" s="105"/>
    </row>
    <row r="789" ht="12.75">
      <c r="R789" s="105"/>
    </row>
    <row r="790" ht="12.75">
      <c r="R790" s="105"/>
    </row>
    <row r="791" ht="12.75">
      <c r="R791" s="105"/>
    </row>
    <row r="792" ht="12.75">
      <c r="R792" s="105"/>
    </row>
    <row r="793" ht="12.75">
      <c r="R793" s="105"/>
    </row>
    <row r="794" ht="12.75">
      <c r="R794" s="105"/>
    </row>
    <row r="795" ht="12.75">
      <c r="R795" s="105"/>
    </row>
    <row r="796" ht="12.75">
      <c r="R796" s="105"/>
    </row>
    <row r="797" ht="12.75">
      <c r="R797" s="105"/>
    </row>
    <row r="798" ht="12.75">
      <c r="R798" s="105"/>
    </row>
    <row r="799" ht="12.75">
      <c r="R799" s="105"/>
    </row>
    <row r="800" ht="12.75">
      <c r="R800" s="105"/>
    </row>
    <row r="801" ht="12.75">
      <c r="R801" s="105"/>
    </row>
    <row r="802" ht="12.75">
      <c r="R802" s="105"/>
    </row>
    <row r="803" ht="12.75">
      <c r="R803" s="105"/>
    </row>
    <row r="804" ht="12.75">
      <c r="R804" s="105"/>
    </row>
    <row r="805" ht="12.75">
      <c r="R805" s="105"/>
    </row>
    <row r="806" ht="12.75">
      <c r="R806" s="105"/>
    </row>
    <row r="807" ht="12.75">
      <c r="R807" s="105"/>
    </row>
    <row r="808" ht="12.75">
      <c r="R808" s="105"/>
    </row>
    <row r="809" ht="12.75">
      <c r="R809" s="105"/>
    </row>
    <row r="810" ht="12.75">
      <c r="R810" s="105"/>
    </row>
    <row r="811" ht="12.75">
      <c r="R811" s="105"/>
    </row>
    <row r="812" ht="12.75">
      <c r="R812" s="105"/>
    </row>
    <row r="813" ht="12.75">
      <c r="R813" s="105"/>
    </row>
    <row r="814" ht="12.75">
      <c r="R814" s="105"/>
    </row>
    <row r="815" ht="12.75">
      <c r="R815" s="105"/>
    </row>
    <row r="816" ht="12.75">
      <c r="R816" s="105"/>
    </row>
    <row r="817" ht="12.75">
      <c r="R817" s="105"/>
    </row>
    <row r="818" ht="12.75">
      <c r="R818" s="105"/>
    </row>
    <row r="819" ht="12.75">
      <c r="R819" s="105"/>
    </row>
    <row r="820" ht="12.75">
      <c r="R820" s="105"/>
    </row>
    <row r="821" ht="12.75">
      <c r="R821" s="105"/>
    </row>
    <row r="822" ht="12.75">
      <c r="R822" s="105"/>
    </row>
    <row r="823" ht="12.75">
      <c r="R823" s="105"/>
    </row>
    <row r="824" ht="12.75">
      <c r="R824" s="105"/>
    </row>
    <row r="825" ht="12.75">
      <c r="R825" s="105"/>
    </row>
    <row r="826" ht="12.75">
      <c r="R826" s="105"/>
    </row>
    <row r="827" ht="12.75">
      <c r="R827" s="105"/>
    </row>
    <row r="828" ht="12.75">
      <c r="R828" s="105"/>
    </row>
    <row r="829" ht="12.75">
      <c r="R829" s="105"/>
    </row>
    <row r="830" ht="12.75">
      <c r="R830" s="105"/>
    </row>
    <row r="831" ht="12.75">
      <c r="R831" s="105"/>
    </row>
    <row r="832" ht="12.75">
      <c r="R832" s="105"/>
    </row>
    <row r="833" ht="12.75">
      <c r="R833" s="105"/>
    </row>
    <row r="834" ht="12.75">
      <c r="R834" s="105"/>
    </row>
    <row r="835" ht="12.75">
      <c r="R835" s="105"/>
    </row>
    <row r="836" ht="12.75">
      <c r="R836" s="105"/>
    </row>
    <row r="837" ht="12.75">
      <c r="R837" s="105"/>
    </row>
    <row r="838" ht="12.75">
      <c r="R838" s="105"/>
    </row>
    <row r="839" ht="12.75">
      <c r="R839" s="105"/>
    </row>
    <row r="840" ht="12.75">
      <c r="R840" s="105"/>
    </row>
    <row r="841" ht="12.75">
      <c r="R841" s="105"/>
    </row>
    <row r="842" ht="12.75">
      <c r="R842" s="105"/>
    </row>
    <row r="843" ht="12.75">
      <c r="R843" s="105"/>
    </row>
    <row r="844" ht="12.75">
      <c r="R844" s="105"/>
    </row>
    <row r="845" ht="12.75">
      <c r="R845" s="105"/>
    </row>
    <row r="846" ht="12.75">
      <c r="R846" s="105"/>
    </row>
    <row r="847" ht="12.75">
      <c r="R847" s="105"/>
    </row>
    <row r="848" ht="12.75">
      <c r="R848" s="105"/>
    </row>
    <row r="849" ht="12.75">
      <c r="R849" s="105"/>
    </row>
    <row r="850" ht="12.75">
      <c r="R850" s="105"/>
    </row>
    <row r="851" ht="12.75">
      <c r="R851" s="105"/>
    </row>
    <row r="852" ht="12.75">
      <c r="R852" s="105"/>
    </row>
    <row r="853" ht="12.75">
      <c r="R853" s="105"/>
    </row>
    <row r="854" ht="12.75">
      <c r="R854" s="105"/>
    </row>
    <row r="855" ht="12.75">
      <c r="R855" s="105"/>
    </row>
    <row r="856" ht="12.75">
      <c r="R856" s="105"/>
    </row>
    <row r="857" ht="12.75">
      <c r="R857" s="105"/>
    </row>
    <row r="858" ht="12.75">
      <c r="R858" s="105"/>
    </row>
    <row r="859" ht="12.75">
      <c r="R859" s="105"/>
    </row>
    <row r="860" ht="12.75">
      <c r="R860" s="105"/>
    </row>
    <row r="861" ht="12.75">
      <c r="R861" s="105"/>
    </row>
    <row r="862" ht="12.75">
      <c r="R862" s="105"/>
    </row>
    <row r="863" ht="12.75">
      <c r="R863" s="105"/>
    </row>
    <row r="864" ht="12.75">
      <c r="R864" s="105"/>
    </row>
    <row r="865" ht="12.75">
      <c r="R865" s="105"/>
    </row>
    <row r="866" ht="12.75">
      <c r="R866" s="105"/>
    </row>
    <row r="867" ht="12.75">
      <c r="R867" s="105"/>
    </row>
    <row r="868" ht="12.75">
      <c r="R868" s="105"/>
    </row>
    <row r="869" ht="12.75">
      <c r="R869" s="105"/>
    </row>
    <row r="870" ht="12.75">
      <c r="R870" s="105"/>
    </row>
    <row r="871" ht="12.75">
      <c r="R871" s="105"/>
    </row>
    <row r="872" ht="12.75">
      <c r="R872" s="105"/>
    </row>
    <row r="873" ht="12.75">
      <c r="R873" s="105"/>
    </row>
    <row r="874" ht="12.75">
      <c r="R874" s="105"/>
    </row>
    <row r="875" ht="12.75">
      <c r="R875" s="105"/>
    </row>
    <row r="876" ht="12.75">
      <c r="R876" s="105"/>
    </row>
    <row r="877" ht="12.75">
      <c r="R877" s="105"/>
    </row>
    <row r="878" ht="12.75">
      <c r="R878" s="105"/>
    </row>
    <row r="879" ht="12.75">
      <c r="R879" s="105"/>
    </row>
    <row r="880" ht="12.75">
      <c r="R880" s="105"/>
    </row>
    <row r="881" ht="12.75">
      <c r="R881" s="105"/>
    </row>
    <row r="882" ht="12.75">
      <c r="R882" s="105"/>
    </row>
    <row r="883" ht="12.75">
      <c r="R883" s="105"/>
    </row>
    <row r="884" ht="12.75">
      <c r="R884" s="105"/>
    </row>
    <row r="885" ht="12.75">
      <c r="R885" s="105"/>
    </row>
    <row r="886" ht="12.75">
      <c r="R886" s="105"/>
    </row>
    <row r="887" ht="12.75">
      <c r="R887" s="105"/>
    </row>
    <row r="888" ht="12.75">
      <c r="R888" s="105"/>
    </row>
    <row r="889" ht="12.75">
      <c r="R889" s="105"/>
    </row>
    <row r="890" ht="12.75">
      <c r="R890" s="105"/>
    </row>
    <row r="891" ht="12.75">
      <c r="R891" s="105"/>
    </row>
    <row r="892" ht="12.75">
      <c r="R892" s="105"/>
    </row>
    <row r="893" ht="12.75">
      <c r="R893" s="105"/>
    </row>
    <row r="894" ht="12.75">
      <c r="R894" s="105"/>
    </row>
    <row r="895" ht="12.75">
      <c r="R895" s="105"/>
    </row>
    <row r="896" ht="12.75">
      <c r="R896" s="105"/>
    </row>
    <row r="897" ht="12.75">
      <c r="R897" s="105"/>
    </row>
    <row r="898" ht="12.75">
      <c r="R898" s="105"/>
    </row>
    <row r="899" ht="12.75">
      <c r="R899" s="105"/>
    </row>
    <row r="900" ht="12.75">
      <c r="R900" s="105"/>
    </row>
    <row r="901" ht="12.75">
      <c r="R901" s="105"/>
    </row>
    <row r="902" ht="12.75">
      <c r="R902" s="105"/>
    </row>
    <row r="903" ht="12.75">
      <c r="R903" s="105"/>
    </row>
    <row r="904" ht="12.75">
      <c r="R904" s="105"/>
    </row>
    <row r="905" ht="12.75">
      <c r="R905" s="105"/>
    </row>
    <row r="906" ht="12.75">
      <c r="R906" s="105"/>
    </row>
    <row r="907" ht="12.75">
      <c r="R907" s="105"/>
    </row>
    <row r="908" ht="12.75">
      <c r="R908" s="105"/>
    </row>
    <row r="909" ht="12.75">
      <c r="R909" s="105"/>
    </row>
    <row r="910" ht="12.75">
      <c r="R910" s="105"/>
    </row>
    <row r="911" ht="12.75">
      <c r="R911" s="105"/>
    </row>
    <row r="912" ht="12.75">
      <c r="R912" s="105"/>
    </row>
    <row r="913" ht="12.75">
      <c r="R913" s="105"/>
    </row>
    <row r="914" ht="12.75">
      <c r="R914" s="105"/>
    </row>
    <row r="915" ht="12.75">
      <c r="R915" s="105"/>
    </row>
    <row r="916" ht="12.75">
      <c r="R916" s="105"/>
    </row>
    <row r="917" ht="12.75">
      <c r="R917" s="105"/>
    </row>
    <row r="918" ht="12.75">
      <c r="R918" s="105"/>
    </row>
    <row r="919" ht="12.75">
      <c r="R919" s="105"/>
    </row>
    <row r="920" ht="12.75">
      <c r="R920" s="105"/>
    </row>
    <row r="921" ht="12.75">
      <c r="R921" s="105"/>
    </row>
    <row r="922" ht="12.75">
      <c r="R922" s="105"/>
    </row>
    <row r="923" ht="12.75">
      <c r="R923" s="105"/>
    </row>
    <row r="924" ht="12.75">
      <c r="R924" s="105"/>
    </row>
    <row r="925" ht="12.75">
      <c r="R925" s="105"/>
    </row>
    <row r="926" ht="12.75">
      <c r="R926" s="105"/>
    </row>
    <row r="927" ht="12.75">
      <c r="R927" s="105"/>
    </row>
    <row r="928" ht="12.75">
      <c r="R928" s="105"/>
    </row>
    <row r="929" ht="12.75">
      <c r="R929" s="105"/>
    </row>
    <row r="930" ht="12.75">
      <c r="R930" s="105"/>
    </row>
    <row r="931" ht="12.75">
      <c r="R931" s="105"/>
    </row>
    <row r="932" ht="12.75">
      <c r="R932" s="105"/>
    </row>
    <row r="933" ht="12.75">
      <c r="R933" s="105"/>
    </row>
    <row r="934" ht="12.75">
      <c r="R934" s="105"/>
    </row>
    <row r="935" ht="12.75">
      <c r="R935" s="105"/>
    </row>
    <row r="936" ht="12.75">
      <c r="R936" s="105"/>
    </row>
    <row r="937" ht="12.75">
      <c r="R937" s="105"/>
    </row>
    <row r="938" ht="12.75">
      <c r="R938" s="105"/>
    </row>
    <row r="939" ht="12.75">
      <c r="R939" s="105"/>
    </row>
    <row r="940" ht="12.75">
      <c r="R940" s="105"/>
    </row>
    <row r="941" ht="12.75">
      <c r="R941" s="105"/>
    </row>
    <row r="942" ht="12.75">
      <c r="R942" s="105"/>
    </row>
    <row r="943" ht="12.75">
      <c r="R943" s="105"/>
    </row>
    <row r="944" ht="12.75">
      <c r="R944" s="105"/>
    </row>
    <row r="945" ht="12.75">
      <c r="R945" s="105"/>
    </row>
    <row r="946" ht="12.75">
      <c r="R946" s="105"/>
    </row>
    <row r="947" ht="12.75">
      <c r="R947" s="105"/>
    </row>
    <row r="948" ht="12.75">
      <c r="R948" s="105"/>
    </row>
    <row r="949" ht="12.75">
      <c r="R949" s="105"/>
    </row>
    <row r="950" ht="12.75">
      <c r="R950" s="105"/>
    </row>
    <row r="951" ht="12.75">
      <c r="R951" s="105"/>
    </row>
    <row r="952" ht="12.75">
      <c r="R952" s="105"/>
    </row>
    <row r="953" ht="12.75">
      <c r="R953" s="105"/>
    </row>
    <row r="954" ht="12.75">
      <c r="R954" s="105"/>
    </row>
    <row r="955" ht="12.75">
      <c r="R955" s="105"/>
    </row>
    <row r="956" ht="12.75">
      <c r="R956" s="105"/>
    </row>
    <row r="957" ht="12.75">
      <c r="R957" s="105"/>
    </row>
    <row r="958" ht="12.75">
      <c r="R958" s="105"/>
    </row>
    <row r="959" ht="12.75">
      <c r="R959" s="105"/>
    </row>
    <row r="960" ht="12.75">
      <c r="R960" s="105"/>
    </row>
    <row r="961" ht="12.75">
      <c r="R961" s="105"/>
    </row>
    <row r="962" ht="12.75">
      <c r="R962" s="105"/>
    </row>
    <row r="963" ht="12.75">
      <c r="R963" s="105"/>
    </row>
    <row r="964" ht="12.75">
      <c r="R964" s="105"/>
    </row>
    <row r="965" ht="12.75">
      <c r="R965" s="105"/>
    </row>
    <row r="966" ht="12.75">
      <c r="R966" s="105"/>
    </row>
    <row r="967" ht="12.75">
      <c r="R967" s="105"/>
    </row>
    <row r="968" ht="12.75">
      <c r="R968" s="105"/>
    </row>
    <row r="969" ht="12.75">
      <c r="R969" s="105"/>
    </row>
    <row r="970" ht="12.75">
      <c r="R970" s="105"/>
    </row>
    <row r="971" ht="12.75">
      <c r="R971" s="105"/>
    </row>
    <row r="972" ht="12.75">
      <c r="R972" s="105"/>
    </row>
    <row r="973" ht="12.75">
      <c r="R973" s="105"/>
    </row>
    <row r="974" ht="12.75">
      <c r="R974" s="105"/>
    </row>
    <row r="975" ht="12.75">
      <c r="R975" s="105"/>
    </row>
    <row r="976" ht="12.75">
      <c r="R976" s="105"/>
    </row>
    <row r="977" ht="12.75">
      <c r="R977" s="105"/>
    </row>
    <row r="978" ht="12.75">
      <c r="R978" s="105"/>
    </row>
    <row r="979" ht="12.75">
      <c r="R979" s="105"/>
    </row>
    <row r="980" ht="12.75">
      <c r="R980" s="105"/>
    </row>
    <row r="981" ht="12.75">
      <c r="R981" s="105"/>
    </row>
    <row r="982" ht="12.75">
      <c r="R982" s="105"/>
    </row>
    <row r="983" ht="12.75">
      <c r="R983" s="105"/>
    </row>
    <row r="984" ht="12.75">
      <c r="R984" s="105"/>
    </row>
    <row r="985" ht="12.75">
      <c r="R985" s="105"/>
    </row>
    <row r="986" ht="12.75">
      <c r="R986" s="105"/>
    </row>
    <row r="987" ht="12.75">
      <c r="R987" s="105"/>
    </row>
    <row r="988" ht="12.75">
      <c r="R988" s="105"/>
    </row>
    <row r="989" ht="12.75">
      <c r="R989" s="105"/>
    </row>
    <row r="990" ht="12.75">
      <c r="R990" s="105"/>
    </row>
    <row r="991" ht="12.75">
      <c r="R991" s="105"/>
    </row>
    <row r="992" ht="12.75">
      <c r="R992" s="105"/>
    </row>
    <row r="993" ht="12.75">
      <c r="R993" s="105"/>
    </row>
    <row r="994" ht="12.75">
      <c r="R994" s="105"/>
    </row>
    <row r="995" ht="12.75">
      <c r="R995" s="105"/>
    </row>
    <row r="996" ht="12.75">
      <c r="R996" s="105"/>
    </row>
    <row r="997" ht="12.75">
      <c r="R997" s="105"/>
    </row>
    <row r="998" ht="12.75">
      <c r="R998" s="105"/>
    </row>
    <row r="999" ht="12.75">
      <c r="R999" s="105"/>
    </row>
    <row r="1000" ht="12.75">
      <c r="R1000" s="105"/>
    </row>
    <row r="1001" ht="12.75">
      <c r="R1001" s="105"/>
    </row>
    <row r="1002" ht="12.75">
      <c r="R1002" s="105"/>
    </row>
    <row r="1003" ht="12.75">
      <c r="R1003" s="105"/>
    </row>
    <row r="1004" ht="12.75">
      <c r="R1004" s="105"/>
    </row>
    <row r="1005" ht="12.75">
      <c r="R1005" s="105"/>
    </row>
    <row r="1006" ht="12.75">
      <c r="R1006" s="105"/>
    </row>
    <row r="1007" ht="12.75">
      <c r="R1007" s="105"/>
    </row>
    <row r="1008" ht="12.75">
      <c r="R1008" s="105"/>
    </row>
    <row r="1009" ht="12.75">
      <c r="R1009" s="105"/>
    </row>
    <row r="1010" ht="12.75">
      <c r="R1010" s="105"/>
    </row>
    <row r="1011" ht="12.75">
      <c r="R1011" s="105"/>
    </row>
    <row r="1012" ht="12.75">
      <c r="R1012" s="105"/>
    </row>
    <row r="1013" ht="12.75">
      <c r="R1013" s="105"/>
    </row>
    <row r="1014" ht="12.75">
      <c r="R1014" s="105"/>
    </row>
    <row r="1015" ht="12.75">
      <c r="R1015" s="105"/>
    </row>
    <row r="1016" ht="12.75">
      <c r="R1016" s="105"/>
    </row>
    <row r="1017" ht="12.75">
      <c r="R1017" s="105"/>
    </row>
    <row r="1018" ht="12.75">
      <c r="R1018" s="105"/>
    </row>
    <row r="1019" ht="12.75">
      <c r="R1019" s="105"/>
    </row>
    <row r="1020" ht="12.75">
      <c r="R1020" s="105"/>
    </row>
    <row r="1021" ht="12.75">
      <c r="R1021" s="105"/>
    </row>
    <row r="1022" ht="12.75">
      <c r="R1022" s="105"/>
    </row>
    <row r="1023" ht="12.75">
      <c r="R1023" s="105"/>
    </row>
    <row r="1024" ht="12.75">
      <c r="R1024" s="105"/>
    </row>
    <row r="1025" ht="12.75">
      <c r="R1025" s="105"/>
    </row>
    <row r="1026" ht="12.75">
      <c r="R1026" s="105"/>
    </row>
    <row r="1027" ht="12.75">
      <c r="R1027" s="105"/>
    </row>
    <row r="1028" ht="12.75">
      <c r="R1028" s="105"/>
    </row>
    <row r="1029" ht="12.75">
      <c r="R1029" s="105"/>
    </row>
    <row r="1030" ht="12.75">
      <c r="R1030" s="105"/>
    </row>
    <row r="1031" ht="12.75">
      <c r="R1031" s="105"/>
    </row>
    <row r="1032" ht="12.75">
      <c r="R1032" s="105"/>
    </row>
    <row r="1033" ht="12.75">
      <c r="R1033" s="105"/>
    </row>
    <row r="1034" ht="12.75">
      <c r="R1034" s="105"/>
    </row>
    <row r="1035" ht="12.75">
      <c r="R1035" s="105"/>
    </row>
    <row r="1036" ht="12.75">
      <c r="R1036" s="105"/>
    </row>
    <row r="1037" ht="12.75">
      <c r="R1037" s="105"/>
    </row>
    <row r="1038" ht="12.75">
      <c r="R1038" s="105"/>
    </row>
    <row r="1039" ht="12.75">
      <c r="R1039" s="105"/>
    </row>
    <row r="1040" ht="12.75">
      <c r="R1040" s="105"/>
    </row>
    <row r="1041" ht="12.75">
      <c r="R1041" s="105"/>
    </row>
    <row r="1042" ht="12.75">
      <c r="R1042" s="105"/>
    </row>
    <row r="1043" ht="12.75">
      <c r="R1043" s="105"/>
    </row>
    <row r="1044" ht="12.75">
      <c r="R1044" s="105"/>
    </row>
    <row r="1045" ht="12.75">
      <c r="R1045" s="105"/>
    </row>
    <row r="1046" ht="12.75">
      <c r="R1046" s="105"/>
    </row>
    <row r="1047" ht="12.75">
      <c r="R1047" s="105"/>
    </row>
    <row r="1048" ht="12.75">
      <c r="R1048" s="105"/>
    </row>
    <row r="1049" ht="12.75">
      <c r="R1049" s="105"/>
    </row>
    <row r="1050" ht="12.75">
      <c r="R1050" s="105"/>
    </row>
    <row r="1051" ht="12.75">
      <c r="R1051" s="105"/>
    </row>
    <row r="1052" ht="12.75">
      <c r="R1052" s="105"/>
    </row>
    <row r="1053" ht="12.75">
      <c r="R1053" s="105"/>
    </row>
    <row r="1054" ht="12.75">
      <c r="R1054" s="105"/>
    </row>
    <row r="1055" ht="12.75">
      <c r="R1055" s="105"/>
    </row>
    <row r="1056" ht="12.75">
      <c r="R1056" s="105"/>
    </row>
    <row r="1057" ht="12.75">
      <c r="R1057" s="105"/>
    </row>
    <row r="1058" ht="12.75">
      <c r="R1058" s="105"/>
    </row>
    <row r="1059" ht="12.75">
      <c r="R1059" s="105"/>
    </row>
    <row r="1060" ht="12.75">
      <c r="R1060" s="105"/>
    </row>
    <row r="1061" ht="12.75">
      <c r="R1061" s="105"/>
    </row>
    <row r="1062" ht="12.75">
      <c r="R1062" s="105"/>
    </row>
    <row r="1063" ht="12.75">
      <c r="R1063" s="105"/>
    </row>
    <row r="1064" ht="12.75">
      <c r="R1064" s="105"/>
    </row>
    <row r="1065" ht="12.75">
      <c r="R1065" s="105"/>
    </row>
    <row r="1066" ht="12.75">
      <c r="R1066" s="105"/>
    </row>
    <row r="1067" ht="12.75">
      <c r="R1067" s="105"/>
    </row>
    <row r="1068" ht="12.75">
      <c r="R1068" s="105"/>
    </row>
    <row r="1069" ht="12.75">
      <c r="R1069" s="105"/>
    </row>
    <row r="1070" ht="12.75">
      <c r="R1070" s="105"/>
    </row>
    <row r="1071" ht="12.75">
      <c r="R1071" s="105"/>
    </row>
    <row r="1072" ht="12.75">
      <c r="R1072" s="105"/>
    </row>
    <row r="1073" ht="12.75">
      <c r="R1073" s="105"/>
    </row>
    <row r="1074" ht="12.75">
      <c r="R1074" s="105"/>
    </row>
    <row r="1075" ht="12.75">
      <c r="R1075" s="105"/>
    </row>
    <row r="1076" ht="12.75">
      <c r="R1076" s="105"/>
    </row>
    <row r="1077" ht="12.75">
      <c r="R1077" s="105"/>
    </row>
    <row r="1078" ht="12.75">
      <c r="R1078" s="105"/>
    </row>
    <row r="1079" ht="12.75">
      <c r="R1079" s="105"/>
    </row>
    <row r="1080" ht="12.75">
      <c r="R1080" s="105"/>
    </row>
    <row r="1081" ht="12.75">
      <c r="R1081" s="105"/>
    </row>
    <row r="1082" ht="12.75">
      <c r="R1082" s="105"/>
    </row>
    <row r="1083" ht="12.75">
      <c r="R1083" s="105"/>
    </row>
    <row r="1084" ht="12.75">
      <c r="R1084" s="105"/>
    </row>
    <row r="1085" ht="12.75">
      <c r="R1085" s="105"/>
    </row>
    <row r="1086" ht="12.75">
      <c r="R1086" s="105"/>
    </row>
    <row r="1087" ht="12.75">
      <c r="R1087" s="105"/>
    </row>
    <row r="1088" ht="12.75">
      <c r="R1088" s="105"/>
    </row>
    <row r="1089" ht="12.75">
      <c r="R1089" s="105"/>
    </row>
    <row r="1090" ht="12.75">
      <c r="R1090" s="105"/>
    </row>
    <row r="1091" ht="12.75">
      <c r="R1091" s="105"/>
    </row>
    <row r="1092" ht="12.75">
      <c r="R1092" s="105"/>
    </row>
    <row r="1093" ht="12.75">
      <c r="R1093" s="105"/>
    </row>
    <row r="1094" ht="12.75">
      <c r="R1094" s="105"/>
    </row>
    <row r="1095" ht="12.75">
      <c r="R1095" s="105"/>
    </row>
    <row r="1096" ht="12.75">
      <c r="R1096" s="105"/>
    </row>
    <row r="1097" ht="12.75">
      <c r="R1097" s="105"/>
    </row>
    <row r="1098" ht="12.75">
      <c r="R1098" s="105"/>
    </row>
    <row r="1099" ht="12.75">
      <c r="R1099" s="105"/>
    </row>
    <row r="1100" ht="12.75">
      <c r="R1100" s="105"/>
    </row>
    <row r="1101" ht="12.75">
      <c r="R1101" s="105"/>
    </row>
    <row r="1102" ht="12.75">
      <c r="R1102" s="105"/>
    </row>
    <row r="1103" ht="12.75">
      <c r="R1103" s="105"/>
    </row>
    <row r="1104" ht="12.75">
      <c r="R1104" s="105"/>
    </row>
    <row r="1105" ht="12.75">
      <c r="R1105" s="105"/>
    </row>
    <row r="1106" ht="12.75">
      <c r="R1106" s="105"/>
    </row>
    <row r="1107" ht="12.75">
      <c r="R1107" s="105"/>
    </row>
    <row r="1108" ht="12.75">
      <c r="R1108" s="105"/>
    </row>
    <row r="1109" ht="12.75">
      <c r="R1109" s="105"/>
    </row>
    <row r="1110" ht="12.75">
      <c r="R1110" s="105"/>
    </row>
    <row r="1111" ht="12.75">
      <c r="R1111" s="105"/>
    </row>
    <row r="1112" ht="12.75">
      <c r="R1112" s="105"/>
    </row>
    <row r="1113" ht="12.75">
      <c r="R1113" s="105"/>
    </row>
    <row r="1114" ht="12.75">
      <c r="R1114" s="105"/>
    </row>
    <row r="1115" ht="12.75">
      <c r="R1115" s="105"/>
    </row>
    <row r="1116" ht="12.75">
      <c r="R1116" s="105"/>
    </row>
    <row r="1117" ht="12.75">
      <c r="R1117" s="105"/>
    </row>
    <row r="1118" ht="12.75">
      <c r="R1118" s="105"/>
    </row>
    <row r="1119" ht="12.75">
      <c r="R1119" s="105"/>
    </row>
    <row r="1120" ht="12.75">
      <c r="R1120" s="105"/>
    </row>
    <row r="1121" ht="12.75">
      <c r="R1121" s="105"/>
    </row>
    <row r="1122" ht="12.75">
      <c r="R1122" s="105"/>
    </row>
    <row r="1123" ht="12.75">
      <c r="R1123" s="105"/>
    </row>
    <row r="1124" ht="12.75">
      <c r="R1124" s="105"/>
    </row>
    <row r="1125" ht="12.75">
      <c r="R1125" s="105"/>
    </row>
    <row r="1126" ht="12.75">
      <c r="R1126" s="105"/>
    </row>
    <row r="1127" ht="12.75">
      <c r="R1127" s="105"/>
    </row>
    <row r="1128" ht="12.75">
      <c r="R1128" s="105"/>
    </row>
    <row r="1129" ht="12.75">
      <c r="R1129" s="105"/>
    </row>
    <row r="1130" ht="12.75">
      <c r="R1130" s="105"/>
    </row>
    <row r="1131" ht="12.75">
      <c r="R1131" s="105"/>
    </row>
    <row r="1132" ht="12.75">
      <c r="R1132" s="105"/>
    </row>
    <row r="1133" ht="12.75">
      <c r="R1133" s="105"/>
    </row>
    <row r="1134" ht="12.75">
      <c r="R1134" s="105"/>
    </row>
    <row r="1135" ht="12.75">
      <c r="R1135" s="105"/>
    </row>
    <row r="1136" ht="12.75">
      <c r="R1136" s="105"/>
    </row>
    <row r="1137" ht="12.75">
      <c r="R1137" s="105"/>
    </row>
    <row r="1138" ht="12.75">
      <c r="R1138" s="105"/>
    </row>
    <row r="1139" ht="12.75">
      <c r="R1139" s="105"/>
    </row>
    <row r="1140" ht="12.75">
      <c r="R1140" s="105"/>
    </row>
    <row r="1141" ht="12.75">
      <c r="R1141" s="105"/>
    </row>
    <row r="1142" ht="12.75">
      <c r="R1142" s="105"/>
    </row>
    <row r="1143" ht="12.75">
      <c r="R1143" s="105"/>
    </row>
    <row r="1144" ht="12.75">
      <c r="R1144" s="105"/>
    </row>
    <row r="1145" ht="12.75">
      <c r="R1145" s="105"/>
    </row>
    <row r="1146" ht="12.75">
      <c r="R1146" s="105"/>
    </row>
    <row r="1147" ht="12.75">
      <c r="R1147" s="105"/>
    </row>
    <row r="1148" ht="12.75">
      <c r="R1148" s="105"/>
    </row>
    <row r="1149" ht="12.75">
      <c r="R1149" s="105"/>
    </row>
    <row r="1150" ht="12.75">
      <c r="R1150" s="105"/>
    </row>
    <row r="1151" ht="12.75">
      <c r="R1151" s="105"/>
    </row>
    <row r="1152" ht="12.75">
      <c r="R1152" s="105"/>
    </row>
    <row r="1153" ht="12.75">
      <c r="R1153" s="105"/>
    </row>
    <row r="1154" ht="12.75">
      <c r="R1154" s="105"/>
    </row>
    <row r="1155" ht="12.75">
      <c r="R1155" s="105"/>
    </row>
    <row r="1156" ht="12.75">
      <c r="R1156" s="105"/>
    </row>
    <row r="1157" ht="12.75">
      <c r="R1157" s="105"/>
    </row>
    <row r="1158" ht="12.75">
      <c r="R1158" s="105"/>
    </row>
    <row r="1159" ht="12.75">
      <c r="R1159" s="105"/>
    </row>
    <row r="1160" ht="12.75">
      <c r="R1160" s="105"/>
    </row>
    <row r="1161" ht="12.75">
      <c r="R1161" s="105"/>
    </row>
    <row r="1162" ht="12.75">
      <c r="R1162" s="105"/>
    </row>
    <row r="1163" ht="12.75">
      <c r="R1163" s="105"/>
    </row>
    <row r="1164" ht="12.75">
      <c r="R1164" s="105"/>
    </row>
    <row r="1165" ht="12.75">
      <c r="R1165" s="105"/>
    </row>
    <row r="1166" ht="12.75">
      <c r="R1166" s="105"/>
    </row>
    <row r="1167" ht="12.75">
      <c r="R1167" s="105"/>
    </row>
    <row r="1168" ht="12.75">
      <c r="R1168" s="105"/>
    </row>
    <row r="1169" ht="12.75">
      <c r="R1169" s="105"/>
    </row>
    <row r="1170" ht="12.75">
      <c r="R1170" s="105"/>
    </row>
    <row r="1171" ht="12.75">
      <c r="R1171" s="105"/>
    </row>
    <row r="1172" ht="12.75">
      <c r="R1172" s="105"/>
    </row>
    <row r="1173" ht="12.75">
      <c r="R1173" s="105"/>
    </row>
    <row r="1174" ht="12.75">
      <c r="R1174" s="105"/>
    </row>
    <row r="1175" ht="12.75">
      <c r="R1175" s="105"/>
    </row>
    <row r="1176" ht="12.75">
      <c r="R1176" s="105"/>
    </row>
    <row r="1177" ht="12.75">
      <c r="R1177" s="105"/>
    </row>
    <row r="1178" ht="12.75">
      <c r="R1178" s="105"/>
    </row>
    <row r="1179" ht="12.75">
      <c r="R1179" s="105"/>
    </row>
    <row r="1180" ht="12.75">
      <c r="R1180" s="105"/>
    </row>
    <row r="1181" ht="12.75">
      <c r="R1181" s="105"/>
    </row>
    <row r="1182" ht="12.75">
      <c r="R1182" s="105"/>
    </row>
    <row r="1183" ht="12.75">
      <c r="R1183" s="105"/>
    </row>
    <row r="1184" ht="12.75">
      <c r="R1184" s="105"/>
    </row>
    <row r="1185" ht="12.75">
      <c r="R1185" s="105"/>
    </row>
    <row r="1186" ht="12.75">
      <c r="R1186" s="105"/>
    </row>
    <row r="1187" ht="12.75">
      <c r="R1187" s="105"/>
    </row>
    <row r="1188" ht="12.75">
      <c r="R1188" s="105"/>
    </row>
    <row r="1189" ht="12.75">
      <c r="R1189" s="105"/>
    </row>
    <row r="1190" ht="12.75">
      <c r="R1190" s="105"/>
    </row>
    <row r="1191" ht="12.75">
      <c r="R1191" s="105"/>
    </row>
    <row r="1192" ht="12.75">
      <c r="R1192" s="105"/>
    </row>
    <row r="1193" ht="12.75">
      <c r="R1193" s="105"/>
    </row>
    <row r="1194" ht="12.75">
      <c r="R1194" s="105"/>
    </row>
    <row r="1195" ht="12.75">
      <c r="R1195" s="105"/>
    </row>
    <row r="1196" ht="12.75">
      <c r="R1196" s="105"/>
    </row>
    <row r="1197" ht="12.75">
      <c r="R1197" s="105"/>
    </row>
    <row r="1198" ht="12.75">
      <c r="R1198" s="105"/>
    </row>
    <row r="1199" ht="12.75">
      <c r="R1199" s="105"/>
    </row>
    <row r="1200" ht="12.75">
      <c r="R1200" s="105"/>
    </row>
    <row r="1201" ht="12.75">
      <c r="R1201" s="105"/>
    </row>
    <row r="1202" ht="12.75">
      <c r="R1202" s="105"/>
    </row>
    <row r="1203" ht="12.75">
      <c r="R1203" s="105"/>
    </row>
    <row r="1204" ht="12.75">
      <c r="R1204" s="105"/>
    </row>
    <row r="1205" ht="12.75">
      <c r="R1205" s="105"/>
    </row>
    <row r="1206" ht="12.75">
      <c r="R1206" s="105"/>
    </row>
    <row r="1207" ht="12.75">
      <c r="R1207" s="105"/>
    </row>
    <row r="1208" ht="12.75">
      <c r="R1208" s="105"/>
    </row>
    <row r="1209" ht="12.75">
      <c r="R1209" s="105"/>
    </row>
    <row r="1210" ht="12.75">
      <c r="R1210" s="105"/>
    </row>
    <row r="1211" ht="12.75">
      <c r="R1211" s="105"/>
    </row>
    <row r="1212" ht="12.75">
      <c r="R1212" s="105"/>
    </row>
    <row r="1213" ht="12.75">
      <c r="R1213" s="105"/>
    </row>
    <row r="1214" ht="12.75">
      <c r="R1214" s="105"/>
    </row>
    <row r="1215" ht="12.75">
      <c r="R1215" s="105"/>
    </row>
    <row r="1216" ht="12.75">
      <c r="R1216" s="105"/>
    </row>
    <row r="1217" ht="12.75">
      <c r="R1217" s="105"/>
    </row>
    <row r="1218" ht="12.75">
      <c r="R1218" s="105"/>
    </row>
    <row r="1219" ht="12.75">
      <c r="R1219" s="105"/>
    </row>
    <row r="1220" ht="12.75">
      <c r="R1220" s="105"/>
    </row>
    <row r="1221" ht="12.75">
      <c r="R1221" s="105"/>
    </row>
    <row r="1222" ht="12.75">
      <c r="R1222" s="105"/>
    </row>
    <row r="1223" ht="12.75">
      <c r="R1223" s="105"/>
    </row>
    <row r="1224" ht="12.75">
      <c r="R1224" s="105"/>
    </row>
    <row r="1225" ht="12.75">
      <c r="R1225" s="105"/>
    </row>
    <row r="1226" ht="12.75">
      <c r="R1226" s="105"/>
    </row>
    <row r="1227" ht="12.75">
      <c r="R1227" s="105"/>
    </row>
    <row r="1228" ht="12.75">
      <c r="R1228" s="105"/>
    </row>
    <row r="1229" ht="12.75">
      <c r="R1229" s="105"/>
    </row>
    <row r="1230" ht="12.75">
      <c r="R1230" s="105"/>
    </row>
    <row r="1231" ht="12.75">
      <c r="R1231" s="105"/>
    </row>
    <row r="1232" ht="12.75">
      <c r="R1232" s="105"/>
    </row>
    <row r="1233" ht="12.75">
      <c r="R1233" s="105"/>
    </row>
    <row r="1234" ht="12.75">
      <c r="R1234" s="105"/>
    </row>
    <row r="1235" ht="12.75">
      <c r="R1235" s="105"/>
    </row>
    <row r="1236" ht="12.75">
      <c r="R1236" s="105"/>
    </row>
    <row r="1237" ht="12.75">
      <c r="R1237" s="105"/>
    </row>
    <row r="1238" ht="12.75">
      <c r="R1238" s="105"/>
    </row>
    <row r="1239" ht="12.75">
      <c r="R1239" s="105"/>
    </row>
    <row r="1240" ht="12.75">
      <c r="R1240" s="105"/>
    </row>
    <row r="1241" ht="12.75">
      <c r="R1241" s="105"/>
    </row>
    <row r="1242" ht="12.75">
      <c r="R1242" s="105"/>
    </row>
    <row r="1243" ht="12.75">
      <c r="R1243" s="105"/>
    </row>
    <row r="1244" ht="12.75">
      <c r="R1244" s="105"/>
    </row>
    <row r="1245" ht="12.75">
      <c r="R1245" s="105"/>
    </row>
    <row r="1246" ht="12.75">
      <c r="R1246" s="105"/>
    </row>
    <row r="1247" ht="12.75">
      <c r="R1247" s="105"/>
    </row>
    <row r="1248" ht="12.75">
      <c r="R1248" s="105"/>
    </row>
    <row r="1249" ht="12.75">
      <c r="R1249" s="105"/>
    </row>
    <row r="1250" ht="12.75">
      <c r="R1250" s="105"/>
    </row>
    <row r="1251" ht="12.75">
      <c r="R1251" s="105"/>
    </row>
    <row r="1252" ht="12.75">
      <c r="R1252" s="105"/>
    </row>
    <row r="1253" ht="12.75">
      <c r="R1253" s="105"/>
    </row>
    <row r="1254" ht="12.75">
      <c r="R1254" s="105"/>
    </row>
    <row r="1255" ht="12.75">
      <c r="R1255" s="105"/>
    </row>
    <row r="1256" ht="12.75">
      <c r="R1256" s="105"/>
    </row>
    <row r="1257" ht="12.75">
      <c r="R1257" s="105"/>
    </row>
    <row r="1258" ht="12.75">
      <c r="R1258" s="105"/>
    </row>
    <row r="1259" ht="12.75">
      <c r="R1259" s="105"/>
    </row>
    <row r="1260" ht="12.75">
      <c r="R1260" s="105"/>
    </row>
    <row r="1261" ht="12.75">
      <c r="R1261" s="105"/>
    </row>
    <row r="1262" ht="12.75">
      <c r="R1262" s="105"/>
    </row>
    <row r="1263" ht="12.75">
      <c r="R1263" s="105"/>
    </row>
    <row r="1264" ht="12.75">
      <c r="R1264" s="105"/>
    </row>
    <row r="1265" ht="12.75">
      <c r="R1265" s="105"/>
    </row>
    <row r="1266" ht="12.75">
      <c r="R1266" s="105"/>
    </row>
    <row r="1267" ht="12.75">
      <c r="R1267" s="105"/>
    </row>
    <row r="1268" ht="12.75">
      <c r="R1268" s="105"/>
    </row>
    <row r="1269" ht="12.75">
      <c r="R1269" s="105"/>
    </row>
    <row r="1270" ht="12.75">
      <c r="R1270" s="105"/>
    </row>
    <row r="1271" ht="12.75">
      <c r="R1271" s="105"/>
    </row>
    <row r="1272" ht="12.75">
      <c r="R1272" s="105"/>
    </row>
    <row r="1273" ht="12.75">
      <c r="R1273" s="105"/>
    </row>
    <row r="1274" ht="12.75">
      <c r="R1274" s="105"/>
    </row>
    <row r="1275" ht="12.75">
      <c r="R1275" s="105"/>
    </row>
    <row r="1276" ht="12.75">
      <c r="R1276" s="105"/>
    </row>
    <row r="1277" ht="12.75">
      <c r="R1277" s="105"/>
    </row>
    <row r="1278" ht="12.75">
      <c r="R1278" s="105"/>
    </row>
    <row r="1279" ht="12.75">
      <c r="R1279" s="105"/>
    </row>
    <row r="1280" ht="12.75">
      <c r="R1280" s="105"/>
    </row>
    <row r="1281" ht="12.75">
      <c r="R1281" s="105"/>
    </row>
    <row r="1282" ht="12.75">
      <c r="R1282" s="105"/>
    </row>
    <row r="1283" ht="12.75">
      <c r="R1283" s="105"/>
    </row>
    <row r="1284" ht="12.75">
      <c r="R1284" s="105"/>
    </row>
    <row r="1285" ht="12.75">
      <c r="R1285" s="105"/>
    </row>
    <row r="1286" ht="12.75">
      <c r="R1286" s="105"/>
    </row>
    <row r="1287" ht="12.75">
      <c r="R1287" s="105"/>
    </row>
    <row r="1288" ht="12.75">
      <c r="R1288" s="105"/>
    </row>
    <row r="1289" ht="12.75">
      <c r="R1289" s="105"/>
    </row>
    <row r="1290" ht="12.75">
      <c r="R1290" s="105"/>
    </row>
    <row r="1291" ht="12.75">
      <c r="R1291" s="105"/>
    </row>
    <row r="1292" ht="12.75">
      <c r="R1292" s="105"/>
    </row>
    <row r="1293" ht="12.75">
      <c r="R1293" s="105"/>
    </row>
    <row r="1294" ht="12.75">
      <c r="R1294" s="105"/>
    </row>
    <row r="1295" ht="12.75">
      <c r="R1295" s="105"/>
    </row>
    <row r="1296" ht="12.75">
      <c r="R1296" s="105"/>
    </row>
    <row r="1297" ht="12.75">
      <c r="R1297" s="105"/>
    </row>
    <row r="1298" ht="12.75">
      <c r="R1298" s="105"/>
    </row>
    <row r="1299" ht="12.75">
      <c r="R1299" s="105"/>
    </row>
    <row r="1300" ht="12.75">
      <c r="R1300" s="105"/>
    </row>
    <row r="1301" ht="12.75">
      <c r="R1301" s="105"/>
    </row>
    <row r="1302" ht="12.75">
      <c r="R1302" s="105"/>
    </row>
    <row r="1303" ht="12.75">
      <c r="R1303" s="105"/>
    </row>
    <row r="1304" ht="12.75">
      <c r="R1304" s="105"/>
    </row>
    <row r="1305" ht="12.75">
      <c r="R1305" s="105"/>
    </row>
    <row r="1306" ht="12.75">
      <c r="R1306" s="105"/>
    </row>
    <row r="1307" ht="12.75">
      <c r="R1307" s="105"/>
    </row>
    <row r="1308" ht="12.75">
      <c r="R1308" s="105"/>
    </row>
    <row r="1309" ht="12.75">
      <c r="R1309" s="105"/>
    </row>
    <row r="1310" ht="12.75">
      <c r="R1310" s="105"/>
    </row>
    <row r="1311" ht="12.75">
      <c r="R1311" s="105"/>
    </row>
    <row r="1312" ht="12.75">
      <c r="R1312" s="105"/>
    </row>
    <row r="1313" ht="12.75">
      <c r="R1313" s="105"/>
    </row>
    <row r="1314" ht="12.75">
      <c r="R1314" s="105"/>
    </row>
    <row r="1315" ht="12.75">
      <c r="R1315" s="105"/>
    </row>
    <row r="1316" ht="12.75">
      <c r="R1316" s="105"/>
    </row>
    <row r="1317" ht="12.75">
      <c r="R1317" s="105"/>
    </row>
    <row r="1318" ht="12.75">
      <c r="R1318" s="105"/>
    </row>
    <row r="1319" ht="12.75">
      <c r="R1319" s="105"/>
    </row>
    <row r="1320" ht="12.75">
      <c r="R1320" s="105"/>
    </row>
    <row r="1321" ht="12.75">
      <c r="R1321" s="105"/>
    </row>
    <row r="1322" ht="12.75">
      <c r="R1322" s="105"/>
    </row>
    <row r="1323" ht="12.75">
      <c r="R1323" s="105"/>
    </row>
    <row r="1324" ht="12.75">
      <c r="R1324" s="105"/>
    </row>
    <row r="1325" ht="12.75">
      <c r="R1325" s="105"/>
    </row>
    <row r="1326" ht="12.75">
      <c r="R1326" s="105"/>
    </row>
    <row r="1327" ht="12.75">
      <c r="R1327" s="105"/>
    </row>
    <row r="1328" ht="12.75">
      <c r="R1328" s="105"/>
    </row>
    <row r="1329" ht="12.75">
      <c r="R1329" s="105"/>
    </row>
    <row r="1330" ht="12.75">
      <c r="R1330" s="105"/>
    </row>
    <row r="1331" ht="12.75">
      <c r="R1331" s="105"/>
    </row>
    <row r="1332" ht="12.75">
      <c r="R1332" s="105"/>
    </row>
    <row r="1333" ht="12.75">
      <c r="R1333" s="105"/>
    </row>
    <row r="1334" ht="12.75">
      <c r="R1334" s="105"/>
    </row>
    <row r="1335" ht="12.75">
      <c r="R1335" s="105"/>
    </row>
    <row r="1336" ht="12.75">
      <c r="R1336" s="105"/>
    </row>
    <row r="1337" ht="12.75">
      <c r="R1337" s="105"/>
    </row>
    <row r="1338" ht="12.75">
      <c r="R1338" s="105"/>
    </row>
    <row r="1339" ht="12.75">
      <c r="R1339" s="105"/>
    </row>
    <row r="1340" ht="12.75">
      <c r="R1340" s="105"/>
    </row>
    <row r="1341" ht="12.75">
      <c r="R1341" s="105"/>
    </row>
    <row r="1342" ht="12.75">
      <c r="R1342" s="105"/>
    </row>
    <row r="1343" ht="12.75">
      <c r="R1343" s="105"/>
    </row>
    <row r="1344" ht="12.75">
      <c r="R1344" s="105"/>
    </row>
    <row r="1345" ht="12.75">
      <c r="R1345" s="105"/>
    </row>
    <row r="1346" ht="12.75">
      <c r="R1346" s="105"/>
    </row>
    <row r="1347" ht="12.75">
      <c r="R1347" s="105"/>
    </row>
    <row r="1348" ht="12.75">
      <c r="R1348" s="105"/>
    </row>
    <row r="1349" ht="12.75">
      <c r="R1349" s="105"/>
    </row>
    <row r="1350" ht="12.75">
      <c r="R1350" s="105"/>
    </row>
    <row r="1351" ht="12.75">
      <c r="R1351" s="105"/>
    </row>
    <row r="1352" ht="12.75">
      <c r="R1352" s="105"/>
    </row>
    <row r="1353" ht="12.75">
      <c r="R1353" s="105"/>
    </row>
    <row r="1354" ht="12.75">
      <c r="R1354" s="105"/>
    </row>
    <row r="1355" ht="12.75">
      <c r="R1355" s="105"/>
    </row>
    <row r="1356" ht="12.75">
      <c r="R1356" s="105"/>
    </row>
    <row r="1357" ht="12.75">
      <c r="R1357" s="105"/>
    </row>
    <row r="1358" ht="12.75">
      <c r="R1358" s="105"/>
    </row>
    <row r="1359" ht="12.75">
      <c r="R1359" s="105"/>
    </row>
    <row r="1360" ht="12.75">
      <c r="R1360" s="105"/>
    </row>
    <row r="1361" ht="12.75">
      <c r="R1361" s="105"/>
    </row>
    <row r="1362" ht="12.75">
      <c r="R1362" s="105"/>
    </row>
    <row r="1363" ht="12.75">
      <c r="R1363" s="105"/>
    </row>
    <row r="1364" ht="12.75">
      <c r="R1364" s="105"/>
    </row>
    <row r="1365" ht="12.75">
      <c r="R1365" s="105"/>
    </row>
    <row r="1366" ht="12.75">
      <c r="R1366" s="105"/>
    </row>
    <row r="1367" ht="12.75">
      <c r="R1367" s="105"/>
    </row>
    <row r="1368" ht="12.75">
      <c r="R1368" s="105"/>
    </row>
    <row r="1369" ht="12.75">
      <c r="R1369" s="105"/>
    </row>
    <row r="1370" ht="12.75">
      <c r="R1370" s="105"/>
    </row>
    <row r="1371" ht="12.75">
      <c r="R1371" s="105"/>
    </row>
    <row r="1372" ht="12.75">
      <c r="R1372" s="105"/>
    </row>
    <row r="1373" ht="12.75">
      <c r="R1373" s="105"/>
    </row>
    <row r="1374" ht="12.75">
      <c r="R1374" s="105"/>
    </row>
    <row r="1375" ht="12.75">
      <c r="R1375" s="105"/>
    </row>
    <row r="1376" ht="12.75">
      <c r="R1376" s="105"/>
    </row>
    <row r="1377" ht="12.75">
      <c r="R1377" s="105"/>
    </row>
    <row r="1378" ht="12.75">
      <c r="R1378" s="105"/>
    </row>
    <row r="1379" ht="12.75">
      <c r="R1379" s="105"/>
    </row>
    <row r="1380" ht="12.75">
      <c r="R1380" s="105"/>
    </row>
    <row r="1381" ht="12.75">
      <c r="R1381" s="105"/>
    </row>
    <row r="1382" ht="12.75">
      <c r="R1382" s="105"/>
    </row>
    <row r="1383" ht="12.75">
      <c r="R1383" s="105"/>
    </row>
    <row r="1384" ht="12.75">
      <c r="R1384" s="105"/>
    </row>
    <row r="1385" ht="12.75">
      <c r="R1385" s="105"/>
    </row>
    <row r="1386" ht="12.75">
      <c r="R1386" s="105"/>
    </row>
    <row r="1387" ht="12.75">
      <c r="R1387" s="105"/>
    </row>
    <row r="1388" ht="12.75">
      <c r="R1388" s="105"/>
    </row>
    <row r="1389" ht="12.75">
      <c r="R1389" s="105"/>
    </row>
    <row r="1390" ht="12.75">
      <c r="R1390" s="105"/>
    </row>
    <row r="1391" ht="12.75">
      <c r="R1391" s="105"/>
    </row>
    <row r="1392" ht="12.75">
      <c r="R1392" s="105"/>
    </row>
    <row r="1393" ht="12.75">
      <c r="R1393" s="105"/>
    </row>
    <row r="1394" ht="12.75">
      <c r="R1394" s="105"/>
    </row>
    <row r="1395" ht="12.75">
      <c r="R1395" s="105"/>
    </row>
    <row r="1396" ht="12.75">
      <c r="R1396" s="105"/>
    </row>
    <row r="1397" ht="12.75">
      <c r="R1397" s="105"/>
    </row>
    <row r="1398" ht="12.75">
      <c r="R1398" s="105"/>
    </row>
    <row r="1399" ht="12.75">
      <c r="R1399" s="105"/>
    </row>
    <row r="1400" ht="12.75">
      <c r="R1400" s="105"/>
    </row>
    <row r="1401" ht="12.75">
      <c r="R1401" s="105"/>
    </row>
    <row r="1402" ht="12.75">
      <c r="R1402" s="105"/>
    </row>
    <row r="1403" ht="12.75">
      <c r="R1403" s="105"/>
    </row>
    <row r="1404" ht="12.75">
      <c r="R1404" s="105"/>
    </row>
    <row r="1405" ht="12.75">
      <c r="R1405" s="105"/>
    </row>
    <row r="1406" ht="12.75">
      <c r="R1406" s="105"/>
    </row>
    <row r="1407" ht="12.75">
      <c r="R1407" s="105"/>
    </row>
    <row r="1408" ht="12.75">
      <c r="R1408" s="105"/>
    </row>
    <row r="1409" ht="12.75">
      <c r="R1409" s="105"/>
    </row>
    <row r="1410" ht="12.75">
      <c r="R1410" s="105"/>
    </row>
    <row r="1411" ht="12.75">
      <c r="R1411" s="105"/>
    </row>
    <row r="1412" ht="12.75">
      <c r="R1412" s="105"/>
    </row>
    <row r="1413" ht="12.75">
      <c r="R1413" s="105"/>
    </row>
    <row r="1414" ht="12.75">
      <c r="R1414" s="105"/>
    </row>
    <row r="1415" ht="12.75">
      <c r="R1415" s="105"/>
    </row>
    <row r="1416" ht="12.75">
      <c r="R1416" s="105"/>
    </row>
    <row r="1417" ht="12.75">
      <c r="R1417" s="105"/>
    </row>
    <row r="1418" ht="12.75">
      <c r="R1418" s="105"/>
    </row>
    <row r="1419" ht="12.75">
      <c r="R1419" s="105"/>
    </row>
    <row r="1420" ht="12.75">
      <c r="R1420" s="105"/>
    </row>
    <row r="1421" ht="12.75">
      <c r="R1421" s="105"/>
    </row>
    <row r="1422" ht="12.75">
      <c r="R1422" s="105"/>
    </row>
    <row r="1423" ht="12.75">
      <c r="R1423" s="105"/>
    </row>
    <row r="1424" ht="12.75">
      <c r="R1424" s="105"/>
    </row>
    <row r="1425" ht="12.75">
      <c r="R1425" s="105"/>
    </row>
    <row r="1426" ht="12.75">
      <c r="R1426" s="105"/>
    </row>
    <row r="1427" ht="12.75">
      <c r="R1427" s="105"/>
    </row>
    <row r="1428" ht="12.75">
      <c r="R1428" s="105"/>
    </row>
    <row r="1429" ht="12.75">
      <c r="R1429" s="105"/>
    </row>
    <row r="1430" ht="12.75">
      <c r="R1430" s="105"/>
    </row>
    <row r="1431" ht="12.75">
      <c r="R1431" s="105"/>
    </row>
    <row r="1432" ht="12.75">
      <c r="R1432" s="105"/>
    </row>
    <row r="1433" ht="12.75">
      <c r="R1433" s="105"/>
    </row>
    <row r="1434" ht="12.75">
      <c r="R1434" s="105"/>
    </row>
    <row r="1435" ht="12.75">
      <c r="R1435" s="105"/>
    </row>
    <row r="1436" ht="12.75">
      <c r="R1436" s="105"/>
    </row>
    <row r="1437" ht="12.75">
      <c r="R1437" s="105"/>
    </row>
    <row r="1438" ht="12.75">
      <c r="R1438" s="105"/>
    </row>
    <row r="1439" ht="12.75">
      <c r="R1439" s="105"/>
    </row>
    <row r="1440" ht="12.75">
      <c r="R1440" s="105"/>
    </row>
    <row r="1441" ht="12.75">
      <c r="R1441" s="105"/>
    </row>
    <row r="1442" ht="12.75">
      <c r="R1442" s="105"/>
    </row>
    <row r="1443" ht="12.75">
      <c r="R1443" s="105"/>
    </row>
    <row r="1444" ht="12.75">
      <c r="R1444" s="105"/>
    </row>
    <row r="1445" ht="12.75">
      <c r="R1445" s="105"/>
    </row>
    <row r="1446" ht="12.75">
      <c r="R1446" s="105"/>
    </row>
    <row r="1447" ht="12.75">
      <c r="R1447" s="105"/>
    </row>
    <row r="1448" ht="12.75">
      <c r="R1448" s="105"/>
    </row>
    <row r="1449" ht="12.75">
      <c r="R1449" s="105"/>
    </row>
    <row r="1450" ht="12.75">
      <c r="R1450" s="105"/>
    </row>
    <row r="1451" ht="12.75">
      <c r="R1451" s="105"/>
    </row>
    <row r="1452" ht="12.75">
      <c r="R1452" s="105"/>
    </row>
    <row r="1453" ht="12.75">
      <c r="R1453" s="105"/>
    </row>
    <row r="1454" ht="12.75">
      <c r="R1454" s="105"/>
    </row>
    <row r="1455" ht="12.75">
      <c r="R1455" s="105"/>
    </row>
    <row r="1456" ht="12.75">
      <c r="R1456" s="105"/>
    </row>
    <row r="1457" ht="12.75">
      <c r="R1457" s="105"/>
    </row>
    <row r="1458" ht="12.75">
      <c r="R1458" s="105"/>
    </row>
    <row r="1459" ht="12.75">
      <c r="R1459" s="105"/>
    </row>
    <row r="1460" ht="12.75">
      <c r="R1460" s="105"/>
    </row>
    <row r="1461" ht="12.75">
      <c r="R1461" s="105"/>
    </row>
    <row r="1462" ht="12.75">
      <c r="R1462" s="105"/>
    </row>
    <row r="1463" ht="12.75">
      <c r="R1463" s="105"/>
    </row>
    <row r="1464" ht="12.75">
      <c r="R1464" s="105"/>
    </row>
    <row r="1465" ht="12.75">
      <c r="R1465" s="105"/>
    </row>
    <row r="1466" ht="12.75">
      <c r="R1466" s="105"/>
    </row>
    <row r="1467" ht="12.75">
      <c r="R1467" s="105"/>
    </row>
    <row r="1468" ht="12.75">
      <c r="R1468" s="105"/>
    </row>
    <row r="1469" ht="12.75">
      <c r="R1469" s="105"/>
    </row>
    <row r="1470" ht="12.75">
      <c r="R1470" s="105"/>
    </row>
    <row r="1471" ht="12.75">
      <c r="R1471" s="105"/>
    </row>
    <row r="1472" ht="12.75">
      <c r="R1472" s="105"/>
    </row>
    <row r="1473" ht="12.75">
      <c r="R1473" s="105"/>
    </row>
    <row r="1474" ht="12.75">
      <c r="R1474" s="105"/>
    </row>
    <row r="1475" ht="12.75">
      <c r="R1475" s="105"/>
    </row>
    <row r="1476" ht="12.75">
      <c r="R1476" s="105"/>
    </row>
    <row r="1477" ht="12.75">
      <c r="R1477" s="105"/>
    </row>
    <row r="1478" ht="12.75">
      <c r="R1478" s="105"/>
    </row>
    <row r="1479" ht="12.75">
      <c r="R1479" s="105"/>
    </row>
    <row r="1480" ht="12.75">
      <c r="R1480" s="105"/>
    </row>
    <row r="1481" ht="12.75">
      <c r="R1481" s="105"/>
    </row>
    <row r="1482" ht="12.75">
      <c r="R1482" s="105"/>
    </row>
    <row r="1483" ht="12.75">
      <c r="R1483" s="105"/>
    </row>
    <row r="1484" ht="12.75">
      <c r="R1484" s="105"/>
    </row>
    <row r="1485" ht="12.75">
      <c r="R1485" s="105"/>
    </row>
    <row r="1486" ht="12.75">
      <c r="R1486" s="105"/>
    </row>
    <row r="1487" ht="12.75">
      <c r="R1487" s="105"/>
    </row>
    <row r="1488" ht="12.75">
      <c r="R1488" s="105"/>
    </row>
    <row r="1489" ht="12.75">
      <c r="R1489" s="105"/>
    </row>
    <row r="1490" ht="12.75">
      <c r="R1490" s="105"/>
    </row>
    <row r="1491" ht="12.75">
      <c r="R1491" s="105"/>
    </row>
    <row r="1492" ht="12.75">
      <c r="R1492" s="105"/>
    </row>
    <row r="1493" ht="12.75">
      <c r="R1493" s="105"/>
    </row>
    <row r="1494" ht="12.75">
      <c r="R1494" s="105"/>
    </row>
    <row r="1495" ht="12.75">
      <c r="R1495" s="105"/>
    </row>
    <row r="1496" ht="12.75">
      <c r="R1496" s="105"/>
    </row>
    <row r="1497" ht="12.75">
      <c r="R1497" s="105"/>
    </row>
    <row r="1498" ht="12.75">
      <c r="R1498" s="105"/>
    </row>
    <row r="1499" ht="12.75">
      <c r="R1499" s="105"/>
    </row>
    <row r="1500" ht="12.75">
      <c r="R1500" s="105"/>
    </row>
    <row r="1501" ht="12.75">
      <c r="R1501" s="105"/>
    </row>
    <row r="1502" ht="12.75">
      <c r="R1502" s="105"/>
    </row>
    <row r="1503" ht="12.75">
      <c r="R1503" s="105"/>
    </row>
    <row r="1504" ht="12.75">
      <c r="R1504" s="105"/>
    </row>
    <row r="1505" ht="12.75">
      <c r="R1505" s="105"/>
    </row>
    <row r="1506" ht="12.75">
      <c r="R1506" s="105"/>
    </row>
    <row r="1507" ht="12.75">
      <c r="R1507" s="105"/>
    </row>
    <row r="1508" ht="12.75">
      <c r="R1508" s="105"/>
    </row>
    <row r="1509" ht="12.75">
      <c r="R1509" s="105"/>
    </row>
    <row r="1510" ht="12.75">
      <c r="R1510" s="105"/>
    </row>
    <row r="1511" ht="12.75">
      <c r="R1511" s="105"/>
    </row>
    <row r="1512" ht="12.75">
      <c r="R1512" s="105"/>
    </row>
    <row r="1513" ht="12.75">
      <c r="R1513" s="105"/>
    </row>
    <row r="1514" ht="12.75">
      <c r="R1514" s="105"/>
    </row>
    <row r="1515" ht="12.75">
      <c r="R1515" s="105"/>
    </row>
    <row r="1516" ht="12.75">
      <c r="R1516" s="105"/>
    </row>
    <row r="1517" ht="12.75">
      <c r="R1517" s="105"/>
    </row>
    <row r="1518" ht="12.75">
      <c r="R1518" s="105"/>
    </row>
    <row r="1519" ht="12.75">
      <c r="R1519" s="105"/>
    </row>
    <row r="1520" ht="12.75">
      <c r="R1520" s="105"/>
    </row>
    <row r="1521" ht="12.75">
      <c r="R1521" s="105"/>
    </row>
    <row r="1522" ht="12.75">
      <c r="R1522" s="105"/>
    </row>
    <row r="1523" ht="12.75">
      <c r="R1523" s="105"/>
    </row>
    <row r="1524" ht="12.75">
      <c r="R1524" s="105"/>
    </row>
    <row r="1525" ht="12.75">
      <c r="R1525" s="105"/>
    </row>
    <row r="1526" ht="12.75">
      <c r="R1526" s="105"/>
    </row>
    <row r="1527" ht="12.75">
      <c r="R1527" s="105"/>
    </row>
    <row r="1528" ht="12.75">
      <c r="R1528" s="105"/>
    </row>
    <row r="1529" ht="12.75">
      <c r="R1529" s="105"/>
    </row>
    <row r="1530" ht="12.75">
      <c r="R1530" s="105"/>
    </row>
    <row r="1531" ht="12.75">
      <c r="R1531" s="105"/>
    </row>
    <row r="1532" ht="12.75">
      <c r="R1532" s="105"/>
    </row>
    <row r="1533" ht="12.75">
      <c r="R1533" s="105"/>
    </row>
    <row r="1534" ht="12.75">
      <c r="R1534" s="105"/>
    </row>
    <row r="1535" ht="12.75">
      <c r="R1535" s="105"/>
    </row>
    <row r="1536" ht="12.75">
      <c r="R1536" s="105"/>
    </row>
    <row r="1537" ht="12.75">
      <c r="R1537" s="105"/>
    </row>
    <row r="1538" ht="12.75">
      <c r="R1538" s="105"/>
    </row>
    <row r="1539" ht="12.75">
      <c r="R1539" s="105"/>
    </row>
    <row r="1540" ht="12.75">
      <c r="R1540" s="105"/>
    </row>
    <row r="1541" ht="12.75">
      <c r="R1541" s="105"/>
    </row>
    <row r="1542" ht="12.75">
      <c r="R1542" s="105"/>
    </row>
    <row r="1543" ht="12.75">
      <c r="R1543" s="105"/>
    </row>
    <row r="1544" ht="12.75">
      <c r="R1544" s="105"/>
    </row>
    <row r="1545" ht="12.75">
      <c r="R1545" s="105"/>
    </row>
    <row r="1546" ht="12.75">
      <c r="R1546" s="105"/>
    </row>
    <row r="1547" ht="12.75">
      <c r="R1547" s="105"/>
    </row>
    <row r="1548" ht="12.75">
      <c r="R1548" s="105"/>
    </row>
    <row r="1549" ht="12.75">
      <c r="R1549" s="105"/>
    </row>
    <row r="1550" ht="12.75">
      <c r="R1550" s="105"/>
    </row>
    <row r="1551" ht="12.75">
      <c r="R1551" s="105"/>
    </row>
    <row r="1552" ht="12.75">
      <c r="R1552" s="105"/>
    </row>
    <row r="1553" ht="12.75">
      <c r="R1553" s="105"/>
    </row>
    <row r="1554" ht="12.75">
      <c r="R1554" s="105"/>
    </row>
    <row r="1555" ht="12.75">
      <c r="R1555" s="105"/>
    </row>
    <row r="1556" ht="12.75">
      <c r="R1556" s="105"/>
    </row>
    <row r="1557" ht="12.75">
      <c r="R1557" s="105"/>
    </row>
    <row r="1558" ht="12.75">
      <c r="R1558" s="105"/>
    </row>
    <row r="1559" ht="12.75">
      <c r="R1559" s="105"/>
    </row>
    <row r="1560" ht="12.75">
      <c r="R1560" s="105"/>
    </row>
    <row r="1561" ht="12.75">
      <c r="R1561" s="105"/>
    </row>
    <row r="1562" ht="12.75">
      <c r="R1562" s="105"/>
    </row>
    <row r="1563" ht="12.75">
      <c r="R1563" s="105"/>
    </row>
    <row r="1564" ht="12.75">
      <c r="R1564" s="105"/>
    </row>
    <row r="1565" ht="12.75">
      <c r="R1565" s="105"/>
    </row>
    <row r="1566" ht="12.75">
      <c r="R1566" s="105"/>
    </row>
    <row r="1567" ht="12.75">
      <c r="R1567" s="105"/>
    </row>
    <row r="1568" ht="12.75">
      <c r="R1568" s="105"/>
    </row>
    <row r="1569" ht="12.75">
      <c r="R1569" s="105"/>
    </row>
    <row r="1570" ht="12.75">
      <c r="R1570" s="105"/>
    </row>
    <row r="1571" ht="12.75">
      <c r="R1571" s="105"/>
    </row>
    <row r="1572" ht="12.75">
      <c r="R1572" s="105"/>
    </row>
    <row r="1573" ht="12.75">
      <c r="R1573" s="105"/>
    </row>
    <row r="1574" ht="12.75">
      <c r="R1574" s="105"/>
    </row>
    <row r="1575" ht="12.75">
      <c r="R1575" s="105"/>
    </row>
    <row r="1576" ht="12.75">
      <c r="R1576" s="105"/>
    </row>
    <row r="1577" ht="12.75">
      <c r="R1577" s="105"/>
    </row>
    <row r="1578" ht="12.75">
      <c r="R1578" s="105"/>
    </row>
    <row r="1579" ht="12.75">
      <c r="R1579" s="105"/>
    </row>
    <row r="1580" ht="12.75">
      <c r="R1580" s="105"/>
    </row>
    <row r="1581" ht="12.75">
      <c r="R1581" s="105"/>
    </row>
    <row r="1582" ht="12.75">
      <c r="R1582" s="105"/>
    </row>
    <row r="1583" ht="12.75">
      <c r="R1583" s="105"/>
    </row>
    <row r="1584" ht="12.75">
      <c r="R1584" s="105"/>
    </row>
    <row r="1585" ht="12.75">
      <c r="R1585" s="105"/>
    </row>
    <row r="1586" ht="12.75">
      <c r="R1586" s="105"/>
    </row>
    <row r="1587" ht="12.75">
      <c r="R1587" s="105"/>
    </row>
    <row r="1588" ht="12.75">
      <c r="R1588" s="105"/>
    </row>
    <row r="1589" ht="12.75">
      <c r="R1589" s="105"/>
    </row>
    <row r="1590" ht="12.75">
      <c r="R1590" s="105"/>
    </row>
    <row r="1591" ht="12.75">
      <c r="R1591" s="105"/>
    </row>
    <row r="1592" ht="12.75">
      <c r="R1592" s="105"/>
    </row>
    <row r="1593" ht="12.75">
      <c r="R1593" s="105"/>
    </row>
    <row r="1594" ht="12.75">
      <c r="R1594" s="105"/>
    </row>
    <row r="1595" ht="12.75">
      <c r="R1595" s="105"/>
    </row>
    <row r="1596" ht="12.75">
      <c r="R1596" s="105"/>
    </row>
    <row r="1597" ht="12.75">
      <c r="R1597" s="105"/>
    </row>
    <row r="1598" ht="12.75">
      <c r="R1598" s="105"/>
    </row>
    <row r="1599" ht="12.75">
      <c r="R1599" s="105"/>
    </row>
    <row r="1600" ht="12.75">
      <c r="R1600" s="105"/>
    </row>
    <row r="1601" ht="12.75">
      <c r="R1601" s="105"/>
    </row>
    <row r="1602" ht="12.75">
      <c r="R1602" s="105"/>
    </row>
    <row r="1603" ht="12.75">
      <c r="R1603" s="105"/>
    </row>
    <row r="1604" ht="12.75">
      <c r="R1604" s="105"/>
    </row>
    <row r="1605" ht="12.75">
      <c r="R1605" s="105"/>
    </row>
    <row r="1606" ht="12.75">
      <c r="R1606" s="105"/>
    </row>
    <row r="1607" ht="12.75">
      <c r="R1607" s="105"/>
    </row>
    <row r="1608" ht="12.75">
      <c r="R1608" s="105"/>
    </row>
    <row r="1609" ht="12.75">
      <c r="R1609" s="105"/>
    </row>
    <row r="1610" ht="12.75">
      <c r="R1610" s="105"/>
    </row>
    <row r="1611" ht="12.75">
      <c r="R1611" s="105"/>
    </row>
    <row r="1612" ht="12.75">
      <c r="R1612" s="105"/>
    </row>
    <row r="1613" ht="12.75">
      <c r="R1613" s="105"/>
    </row>
    <row r="1614" ht="12.75">
      <c r="R1614" s="105"/>
    </row>
    <row r="1615" ht="12.75">
      <c r="R1615" s="105"/>
    </row>
    <row r="1616" ht="12.75">
      <c r="R1616" s="105"/>
    </row>
    <row r="1617" ht="12.75">
      <c r="R1617" s="105"/>
    </row>
    <row r="1618" ht="12.75">
      <c r="R1618" s="105"/>
    </row>
    <row r="1619" ht="12.75">
      <c r="R1619" s="105"/>
    </row>
    <row r="1620" ht="12.75">
      <c r="R1620" s="105"/>
    </row>
    <row r="1621" ht="12.75">
      <c r="R1621" s="105"/>
    </row>
    <row r="1622" ht="12.75">
      <c r="R1622" s="105"/>
    </row>
    <row r="1623" ht="12.75">
      <c r="R1623" s="105"/>
    </row>
    <row r="1624" ht="12.75">
      <c r="R1624" s="105"/>
    </row>
    <row r="1625" ht="12.75">
      <c r="R1625" s="105"/>
    </row>
    <row r="1626" ht="12.75">
      <c r="R1626" s="105"/>
    </row>
    <row r="1627" ht="12.75">
      <c r="R1627" s="105"/>
    </row>
    <row r="1628" ht="12.75">
      <c r="R1628" s="105"/>
    </row>
    <row r="1629" ht="12.75">
      <c r="R1629" s="105"/>
    </row>
    <row r="1630" ht="12.75">
      <c r="R1630" s="105"/>
    </row>
    <row r="1631" ht="12.75">
      <c r="R1631" s="105"/>
    </row>
    <row r="1632" ht="12.75">
      <c r="R1632" s="105"/>
    </row>
    <row r="1633" ht="12.75">
      <c r="R1633" s="105"/>
    </row>
    <row r="1634" ht="12.75">
      <c r="R1634" s="105"/>
    </row>
    <row r="1635" ht="12.75">
      <c r="R1635" s="105"/>
    </row>
    <row r="1636" ht="12.75">
      <c r="R1636" s="105"/>
    </row>
    <row r="1637" ht="12.75">
      <c r="R1637" s="105"/>
    </row>
    <row r="1638" ht="12.75">
      <c r="R1638" s="105"/>
    </row>
    <row r="1639" ht="12.75">
      <c r="R1639" s="105"/>
    </row>
    <row r="1640" ht="12.75">
      <c r="R1640" s="105"/>
    </row>
    <row r="1641" ht="12.75">
      <c r="R1641" s="105"/>
    </row>
    <row r="1642" ht="12.75">
      <c r="R1642" s="105"/>
    </row>
    <row r="1643" ht="12.75">
      <c r="R1643" s="105"/>
    </row>
    <row r="1644" ht="12.75">
      <c r="R1644" s="105"/>
    </row>
    <row r="1645" ht="12.75">
      <c r="R1645" s="105"/>
    </row>
    <row r="1646" ht="12.75">
      <c r="R1646" s="105"/>
    </row>
    <row r="1647" ht="12.75">
      <c r="R1647" s="105"/>
    </row>
    <row r="1648" ht="12.75">
      <c r="R1648" s="105"/>
    </row>
    <row r="1649" ht="12.75">
      <c r="R1649" s="105"/>
    </row>
    <row r="1650" ht="12.75">
      <c r="R1650" s="105"/>
    </row>
    <row r="1651" ht="12.75">
      <c r="R1651" s="105"/>
    </row>
    <row r="1652" ht="12.75">
      <c r="R1652" s="105"/>
    </row>
    <row r="1653" ht="12.75">
      <c r="R1653" s="105"/>
    </row>
    <row r="1654" ht="12.75">
      <c r="R1654" s="105"/>
    </row>
    <row r="1655" ht="12.75">
      <c r="R1655" s="105"/>
    </row>
    <row r="1656" ht="12.75">
      <c r="R1656" s="105"/>
    </row>
    <row r="1657" ht="12.75">
      <c r="R1657" s="105"/>
    </row>
    <row r="1658" ht="12.75">
      <c r="R1658" s="105"/>
    </row>
    <row r="1659" ht="12.75">
      <c r="R1659" s="105"/>
    </row>
    <row r="1660" ht="12.75">
      <c r="R1660" s="105"/>
    </row>
    <row r="1661" ht="12.75">
      <c r="R1661" s="105"/>
    </row>
    <row r="1662" ht="12.75">
      <c r="R1662" s="105"/>
    </row>
    <row r="1663" ht="12.75">
      <c r="R1663" s="105"/>
    </row>
    <row r="1664" ht="12.75">
      <c r="R1664" s="105"/>
    </row>
    <row r="1665" ht="12.75">
      <c r="R1665" s="105"/>
    </row>
    <row r="1666" ht="12.75">
      <c r="R1666" s="105"/>
    </row>
    <row r="1667" ht="12.75">
      <c r="R1667" s="105"/>
    </row>
    <row r="1668" ht="12.75">
      <c r="R1668" s="105"/>
    </row>
    <row r="1669" ht="12.75">
      <c r="R1669" s="105"/>
    </row>
    <row r="1670" ht="12.75">
      <c r="R1670" s="105"/>
    </row>
    <row r="1671" ht="12.75">
      <c r="R1671" s="105"/>
    </row>
    <row r="1672" ht="12.75">
      <c r="R1672" s="105"/>
    </row>
    <row r="1673" ht="12.75">
      <c r="R1673" s="105"/>
    </row>
    <row r="1674" ht="12.75">
      <c r="R1674" s="105"/>
    </row>
    <row r="1675" ht="12.75">
      <c r="R1675" s="105"/>
    </row>
    <row r="1676" ht="12.75">
      <c r="R1676" s="105"/>
    </row>
    <row r="1677" ht="12.75">
      <c r="R1677" s="105"/>
    </row>
    <row r="1678" ht="12.75">
      <c r="R1678" s="105"/>
    </row>
    <row r="1679" ht="12.75">
      <c r="R1679" s="105"/>
    </row>
    <row r="1680" ht="12.75">
      <c r="R1680" s="105"/>
    </row>
    <row r="1681" ht="12.75">
      <c r="R1681" s="105"/>
    </row>
    <row r="1682" ht="12.75">
      <c r="R1682" s="105"/>
    </row>
    <row r="1683" ht="12.75">
      <c r="R1683" s="105"/>
    </row>
    <row r="1684" ht="12.75">
      <c r="R1684" s="105"/>
    </row>
    <row r="1685" ht="12.75">
      <c r="R1685" s="105"/>
    </row>
    <row r="1686" ht="12.75">
      <c r="R1686" s="105"/>
    </row>
    <row r="1687" ht="12.75">
      <c r="R1687" s="105"/>
    </row>
    <row r="1688" ht="12.75">
      <c r="R1688" s="105"/>
    </row>
    <row r="1689" ht="12.75">
      <c r="R1689" s="105"/>
    </row>
    <row r="1690" ht="12.75">
      <c r="R1690" s="105"/>
    </row>
    <row r="1691" ht="12.75">
      <c r="R1691" s="105"/>
    </row>
    <row r="1692" ht="12.75">
      <c r="R1692" s="105"/>
    </row>
    <row r="1693" ht="12.75">
      <c r="R1693" s="105"/>
    </row>
    <row r="1694" ht="12.75">
      <c r="R1694" s="105"/>
    </row>
    <row r="1695" ht="12.75">
      <c r="R1695" s="105"/>
    </row>
    <row r="1696" ht="12.75">
      <c r="R1696" s="105"/>
    </row>
    <row r="1697" ht="12.75">
      <c r="R1697" s="105"/>
    </row>
    <row r="1698" ht="12.75">
      <c r="R1698" s="105"/>
    </row>
    <row r="1699" ht="12.75">
      <c r="R1699" s="105"/>
    </row>
    <row r="1700" ht="12.75">
      <c r="R1700" s="105"/>
    </row>
    <row r="1701" ht="12.75">
      <c r="R1701" s="105"/>
    </row>
    <row r="1702" ht="12.75">
      <c r="R1702" s="105"/>
    </row>
    <row r="1703" ht="12.75">
      <c r="R1703" s="105"/>
    </row>
    <row r="1704" ht="12.75">
      <c r="R1704" s="105"/>
    </row>
    <row r="1705" ht="12.75">
      <c r="R1705" s="105"/>
    </row>
    <row r="1706" ht="12.75">
      <c r="R1706" s="105"/>
    </row>
    <row r="1707" ht="12.75">
      <c r="R1707" s="105"/>
    </row>
    <row r="1708" ht="12.75">
      <c r="R1708" s="105"/>
    </row>
    <row r="1709" ht="12.75">
      <c r="R1709" s="105"/>
    </row>
    <row r="1710" ht="12.75">
      <c r="R1710" s="105"/>
    </row>
    <row r="1711" ht="12.75">
      <c r="R1711" s="105"/>
    </row>
    <row r="1712" ht="12.75">
      <c r="R1712" s="105"/>
    </row>
    <row r="1713" ht="12.75">
      <c r="R1713" s="105"/>
    </row>
    <row r="1714" ht="12.75">
      <c r="R1714" s="105"/>
    </row>
    <row r="1715" ht="12.75">
      <c r="R1715" s="105"/>
    </row>
    <row r="1716" ht="12.75">
      <c r="R1716" s="105"/>
    </row>
    <row r="1717" ht="12.75">
      <c r="R1717" s="105"/>
    </row>
    <row r="1718" ht="12.75">
      <c r="R1718" s="105"/>
    </row>
    <row r="1719" ht="12.75">
      <c r="R1719" s="105"/>
    </row>
    <row r="1720" ht="12.75">
      <c r="R1720" s="105"/>
    </row>
    <row r="1721" ht="12.75">
      <c r="R1721" s="105"/>
    </row>
    <row r="1722" ht="12.75">
      <c r="R1722" s="105"/>
    </row>
    <row r="1723" ht="12.75">
      <c r="R1723" s="105"/>
    </row>
    <row r="1724" ht="12.75">
      <c r="R1724" s="105"/>
    </row>
    <row r="1725" ht="12.75">
      <c r="R1725" s="105"/>
    </row>
    <row r="1726" ht="12.75">
      <c r="R1726" s="105"/>
    </row>
    <row r="1727" ht="12.75">
      <c r="R1727" s="105"/>
    </row>
    <row r="1728" ht="12.75">
      <c r="R1728" s="105"/>
    </row>
    <row r="1729" ht="12.75">
      <c r="R1729" s="105"/>
    </row>
    <row r="1730" ht="12.75">
      <c r="R1730" s="105"/>
    </row>
    <row r="1731" ht="12.75">
      <c r="R1731" s="105"/>
    </row>
    <row r="1732" ht="12.75">
      <c r="R1732" s="105"/>
    </row>
    <row r="1733" ht="12.75">
      <c r="R1733" s="105"/>
    </row>
    <row r="1734" ht="12.75">
      <c r="R1734" s="105"/>
    </row>
    <row r="1735" ht="12.75">
      <c r="R1735" s="105"/>
    </row>
    <row r="1736" ht="12.75">
      <c r="R1736" s="105"/>
    </row>
    <row r="1737" ht="12.75">
      <c r="R1737" s="105"/>
    </row>
    <row r="1738" ht="12.75">
      <c r="R1738" s="105"/>
    </row>
    <row r="1739" ht="12.75">
      <c r="R1739" s="105"/>
    </row>
    <row r="1740" ht="12.75">
      <c r="R1740" s="105"/>
    </row>
    <row r="1741" ht="12.75">
      <c r="R1741" s="105"/>
    </row>
    <row r="1742" ht="12.75">
      <c r="R1742" s="105"/>
    </row>
    <row r="1743" ht="12.75">
      <c r="R1743" s="105"/>
    </row>
    <row r="1744" ht="12.75">
      <c r="R1744" s="105"/>
    </row>
    <row r="1745" ht="12.75">
      <c r="R1745" s="105"/>
    </row>
    <row r="1746" ht="12.75">
      <c r="R1746" s="105"/>
    </row>
    <row r="1747" ht="12.75">
      <c r="R1747" s="105"/>
    </row>
    <row r="1748" ht="12.75">
      <c r="R1748" s="105"/>
    </row>
    <row r="1749" ht="12.75">
      <c r="R1749" s="105"/>
    </row>
    <row r="1750" ht="12.75">
      <c r="R1750" s="105"/>
    </row>
    <row r="1751" ht="12.75">
      <c r="R1751" s="105"/>
    </row>
    <row r="1752" ht="12.75">
      <c r="R1752" s="105"/>
    </row>
    <row r="1753" ht="12.75">
      <c r="R1753" s="105"/>
    </row>
    <row r="1754" ht="12.75">
      <c r="R1754" s="105"/>
    </row>
    <row r="1755" ht="12.75">
      <c r="R1755" s="105"/>
    </row>
    <row r="1756" ht="12.75">
      <c r="R1756" s="105"/>
    </row>
    <row r="1757" ht="12.75">
      <c r="R1757" s="105"/>
    </row>
    <row r="1758" ht="12.75">
      <c r="R1758" s="105"/>
    </row>
    <row r="1759" ht="12.75">
      <c r="R1759" s="105"/>
    </row>
    <row r="1760" ht="12.75">
      <c r="R1760" s="105"/>
    </row>
    <row r="1761" ht="12.75">
      <c r="R1761" s="105"/>
    </row>
    <row r="1762" ht="12.75">
      <c r="R1762" s="105"/>
    </row>
    <row r="1763" ht="12.75">
      <c r="R1763" s="105"/>
    </row>
    <row r="1764" ht="12.75">
      <c r="R1764" s="105"/>
    </row>
    <row r="1765" ht="12.75">
      <c r="R1765" s="105"/>
    </row>
    <row r="1766" ht="12.75">
      <c r="R1766" s="105"/>
    </row>
    <row r="1767" ht="12.75">
      <c r="R1767" s="105"/>
    </row>
    <row r="1768" ht="12.75">
      <c r="R1768" s="105"/>
    </row>
    <row r="1769" ht="12.75">
      <c r="R1769" s="105"/>
    </row>
    <row r="1770" ht="12.75">
      <c r="R1770" s="105"/>
    </row>
    <row r="1771" ht="12.75">
      <c r="R1771" s="105"/>
    </row>
    <row r="1772" ht="12.75">
      <c r="R1772" s="105"/>
    </row>
    <row r="1773" ht="12.75">
      <c r="R1773" s="105"/>
    </row>
    <row r="1774" ht="12.75">
      <c r="R1774" s="105"/>
    </row>
    <row r="1775" ht="12.75">
      <c r="R1775" s="105"/>
    </row>
    <row r="1776" ht="12.75">
      <c r="R1776" s="105"/>
    </row>
    <row r="1777" ht="12.75">
      <c r="R1777" s="105"/>
    </row>
    <row r="1778" ht="12.75">
      <c r="R1778" s="105"/>
    </row>
    <row r="1779" ht="12.75">
      <c r="R1779" s="105"/>
    </row>
    <row r="1780" ht="12.75">
      <c r="R1780" s="105"/>
    </row>
    <row r="1781" ht="12.75">
      <c r="R1781" s="105"/>
    </row>
    <row r="1782" ht="12.75">
      <c r="R1782" s="105"/>
    </row>
    <row r="1783" ht="12.75">
      <c r="R1783" s="105"/>
    </row>
    <row r="1784" ht="12.75">
      <c r="R1784" s="105"/>
    </row>
    <row r="1785" ht="12.75">
      <c r="R1785" s="105"/>
    </row>
    <row r="1786" ht="12.75">
      <c r="R1786" s="105"/>
    </row>
    <row r="1787" ht="12.75">
      <c r="R1787" s="105"/>
    </row>
    <row r="1788" ht="12.75">
      <c r="R1788" s="105"/>
    </row>
    <row r="1789" ht="12.75">
      <c r="R1789" s="105"/>
    </row>
    <row r="1790" ht="12.75">
      <c r="R1790" s="105"/>
    </row>
    <row r="1791" ht="12.75">
      <c r="R1791" s="105"/>
    </row>
    <row r="1792" ht="12.75">
      <c r="R1792" s="105"/>
    </row>
    <row r="1793" ht="12.75">
      <c r="R1793" s="105"/>
    </row>
    <row r="1794" ht="12.75">
      <c r="R1794" s="105"/>
    </row>
    <row r="1795" ht="12.75">
      <c r="R1795" s="105"/>
    </row>
    <row r="1796" ht="12.75">
      <c r="R1796" s="105"/>
    </row>
    <row r="1797" ht="12.75">
      <c r="R1797" s="105"/>
    </row>
    <row r="1798" ht="12.75">
      <c r="R1798" s="105"/>
    </row>
    <row r="1799" ht="12.75">
      <c r="R1799" s="105"/>
    </row>
    <row r="1800" ht="12.75">
      <c r="R1800" s="105"/>
    </row>
    <row r="1801" ht="12.75">
      <c r="R1801" s="105"/>
    </row>
    <row r="1802" ht="12.75">
      <c r="R1802" s="105"/>
    </row>
    <row r="1803" ht="12.75">
      <c r="R1803" s="105"/>
    </row>
    <row r="1804" ht="12.75">
      <c r="R1804" s="105"/>
    </row>
    <row r="1805" ht="12.75">
      <c r="R1805" s="105"/>
    </row>
    <row r="1806" ht="12.75">
      <c r="R1806" s="105"/>
    </row>
    <row r="1807" ht="12.75">
      <c r="R1807" s="105"/>
    </row>
    <row r="1808" ht="12.75">
      <c r="R1808" s="105"/>
    </row>
    <row r="1809" ht="12.75">
      <c r="R1809" s="105"/>
    </row>
    <row r="1810" ht="12.75">
      <c r="R1810" s="105"/>
    </row>
    <row r="1811" ht="12.75">
      <c r="R1811" s="105"/>
    </row>
    <row r="1812" ht="12.75">
      <c r="R1812" s="105"/>
    </row>
    <row r="1813" ht="12.75">
      <c r="R1813" s="105"/>
    </row>
    <row r="1814" ht="12.75">
      <c r="R1814" s="105"/>
    </row>
    <row r="1815" ht="12.75">
      <c r="R1815" s="105"/>
    </row>
    <row r="1816" ht="12.75">
      <c r="R1816" s="105"/>
    </row>
    <row r="1817" ht="12.75">
      <c r="R1817" s="105"/>
    </row>
    <row r="1818" ht="12.75">
      <c r="R1818" s="105"/>
    </row>
    <row r="1819" ht="12.75">
      <c r="R1819" s="105"/>
    </row>
    <row r="1820" ht="12.75">
      <c r="R1820" s="105"/>
    </row>
    <row r="1821" ht="12.75">
      <c r="R1821" s="105"/>
    </row>
    <row r="1822" ht="12.75">
      <c r="R1822" s="105"/>
    </row>
    <row r="1823" ht="12.75">
      <c r="R1823" s="105"/>
    </row>
    <row r="1824" ht="12.75">
      <c r="R1824" s="105"/>
    </row>
    <row r="1825" ht="12.75">
      <c r="R1825" s="105"/>
    </row>
    <row r="1826" ht="12.75">
      <c r="R1826" s="105"/>
    </row>
    <row r="1827" ht="12.75">
      <c r="R1827" s="105"/>
    </row>
    <row r="1828" ht="12.75">
      <c r="R1828" s="105"/>
    </row>
    <row r="1829" ht="12.75">
      <c r="R1829" s="105"/>
    </row>
    <row r="1830" ht="12.75">
      <c r="R1830" s="105"/>
    </row>
    <row r="1831" ht="12.75">
      <c r="R1831" s="105"/>
    </row>
    <row r="1832" ht="12.75">
      <c r="R1832" s="105"/>
    </row>
    <row r="1833" ht="12.75">
      <c r="R1833" s="105"/>
    </row>
    <row r="1834" ht="12.75">
      <c r="R1834" s="105"/>
    </row>
    <row r="1835" ht="12.75">
      <c r="R1835" s="105"/>
    </row>
    <row r="1836" ht="12.75">
      <c r="R1836" s="105"/>
    </row>
    <row r="1837" ht="12.75">
      <c r="R1837" s="105"/>
    </row>
    <row r="1838" ht="12.75">
      <c r="R1838" s="105"/>
    </row>
    <row r="1839" ht="12.75">
      <c r="R1839" s="105"/>
    </row>
    <row r="1840" ht="12.75">
      <c r="R1840" s="105"/>
    </row>
    <row r="1841" ht="12.75">
      <c r="R1841" s="105"/>
    </row>
    <row r="1842" ht="12.75">
      <c r="R1842" s="105"/>
    </row>
    <row r="1843" ht="12.75">
      <c r="R1843" s="105"/>
    </row>
    <row r="1844" ht="12.75">
      <c r="R1844" s="105"/>
    </row>
    <row r="1845" ht="12.75">
      <c r="R1845" s="105"/>
    </row>
    <row r="1846" ht="12.75">
      <c r="R1846" s="105"/>
    </row>
    <row r="1847" ht="12.75">
      <c r="R1847" s="105"/>
    </row>
    <row r="1848" ht="12.75">
      <c r="R1848" s="105"/>
    </row>
    <row r="1849" ht="12.75">
      <c r="R1849" s="105"/>
    </row>
    <row r="1850" ht="12.75">
      <c r="R1850" s="105"/>
    </row>
    <row r="1851" ht="12.75">
      <c r="R1851" s="105"/>
    </row>
    <row r="1852" ht="12.75">
      <c r="R1852" s="105"/>
    </row>
    <row r="1853" ht="12.75">
      <c r="R1853" s="105"/>
    </row>
    <row r="1854" ht="12.75">
      <c r="R1854" s="105"/>
    </row>
    <row r="1855" ht="12.75">
      <c r="R1855" s="105"/>
    </row>
    <row r="1856" ht="12.75">
      <c r="R1856" s="105"/>
    </row>
    <row r="1857" ht="12.75">
      <c r="R1857" s="105"/>
    </row>
    <row r="1858" ht="12.75">
      <c r="R1858" s="105"/>
    </row>
    <row r="1859" ht="12.75">
      <c r="R1859" s="105"/>
    </row>
    <row r="1860" ht="12.75">
      <c r="R1860" s="105"/>
    </row>
    <row r="1861" ht="12.75">
      <c r="R1861" s="105"/>
    </row>
    <row r="1862" ht="12.75">
      <c r="R1862" s="105"/>
    </row>
    <row r="1863" ht="12.75">
      <c r="R1863" s="105"/>
    </row>
    <row r="1864" ht="12.75">
      <c r="R1864" s="105"/>
    </row>
    <row r="1865" ht="12.75">
      <c r="R1865" s="105"/>
    </row>
    <row r="1866" ht="12.75">
      <c r="R1866" s="105"/>
    </row>
    <row r="1867" ht="12.75">
      <c r="R1867" s="105"/>
    </row>
    <row r="1868" ht="12.75">
      <c r="R1868" s="105"/>
    </row>
    <row r="1869" ht="12.75">
      <c r="R1869" s="105"/>
    </row>
    <row r="1870" ht="12.75">
      <c r="R1870" s="105"/>
    </row>
    <row r="1871" ht="12.75">
      <c r="R1871" s="105"/>
    </row>
    <row r="1872" ht="12.75">
      <c r="R1872" s="105"/>
    </row>
    <row r="1873" ht="12.75">
      <c r="R1873" s="105"/>
    </row>
    <row r="1874" ht="12.75">
      <c r="R1874" s="105"/>
    </row>
    <row r="1875" ht="12.75">
      <c r="R1875" s="105"/>
    </row>
    <row r="1876" ht="12.75">
      <c r="R1876" s="105"/>
    </row>
    <row r="1877" ht="12.75">
      <c r="R1877" s="105"/>
    </row>
    <row r="1878" ht="12.75">
      <c r="R1878" s="105"/>
    </row>
    <row r="1879" ht="12.75">
      <c r="R1879" s="105"/>
    </row>
    <row r="1880" ht="12.75">
      <c r="R1880" s="105"/>
    </row>
    <row r="1881" ht="12.75">
      <c r="R1881" s="105"/>
    </row>
    <row r="1882" ht="12.75">
      <c r="R1882" s="105"/>
    </row>
    <row r="1883" ht="12.75">
      <c r="R1883" s="105"/>
    </row>
    <row r="1884" ht="12.75">
      <c r="R1884" s="105"/>
    </row>
    <row r="1885" ht="12.75">
      <c r="R1885" s="105"/>
    </row>
    <row r="1886" ht="12.75">
      <c r="R1886" s="105"/>
    </row>
    <row r="1887" ht="12.75">
      <c r="R1887" s="105"/>
    </row>
    <row r="1888" ht="12.75">
      <c r="R1888" s="105"/>
    </row>
    <row r="1889" ht="12.75">
      <c r="R1889" s="105"/>
    </row>
    <row r="1890" ht="12.75">
      <c r="R1890" s="105"/>
    </row>
    <row r="1891" ht="12.75">
      <c r="R1891" s="105"/>
    </row>
    <row r="1892" ht="12.75">
      <c r="R1892" s="105"/>
    </row>
    <row r="1893" ht="12.75">
      <c r="R1893" s="105"/>
    </row>
    <row r="1894" ht="12.75">
      <c r="R1894" s="105"/>
    </row>
    <row r="1895" ht="12.75">
      <c r="R1895" s="105"/>
    </row>
    <row r="1896" ht="12.75">
      <c r="R1896" s="105"/>
    </row>
    <row r="1897" ht="12.75">
      <c r="R1897" s="105"/>
    </row>
    <row r="1898" ht="12.75">
      <c r="R1898" s="105"/>
    </row>
    <row r="1899" ht="12.75">
      <c r="R1899" s="105"/>
    </row>
    <row r="1900" ht="12.75">
      <c r="R1900" s="105"/>
    </row>
    <row r="1901" ht="12.75">
      <c r="R1901" s="105"/>
    </row>
    <row r="1902" ht="12.75">
      <c r="R1902" s="105"/>
    </row>
    <row r="1903" ht="12.75">
      <c r="R1903" s="105"/>
    </row>
    <row r="1904" ht="12.75">
      <c r="R1904" s="105"/>
    </row>
    <row r="1905" ht="12.75">
      <c r="R1905" s="105"/>
    </row>
    <row r="1906" ht="12.75">
      <c r="R1906" s="105"/>
    </row>
    <row r="1907" ht="12.75">
      <c r="R1907" s="105"/>
    </row>
    <row r="1908" ht="12.75">
      <c r="R1908" s="105"/>
    </row>
    <row r="1909" ht="12.75">
      <c r="R1909" s="105"/>
    </row>
    <row r="1910" ht="12.75">
      <c r="R1910" s="105"/>
    </row>
    <row r="1911" ht="12.75">
      <c r="R1911" s="105"/>
    </row>
    <row r="1912" ht="12.75">
      <c r="R1912" s="105"/>
    </row>
    <row r="1913" ht="12.75">
      <c r="R1913" s="105"/>
    </row>
    <row r="1914" ht="12.75">
      <c r="R1914" s="105"/>
    </row>
    <row r="1915" ht="12.75">
      <c r="R1915" s="105"/>
    </row>
    <row r="1916" ht="12.75">
      <c r="R1916" s="105"/>
    </row>
    <row r="1917" ht="12.75">
      <c r="R1917" s="105"/>
    </row>
    <row r="1918" ht="12.75">
      <c r="R1918" s="105"/>
    </row>
    <row r="1919" ht="12.75">
      <c r="R1919" s="105"/>
    </row>
    <row r="1920" ht="12.75">
      <c r="R1920" s="105"/>
    </row>
    <row r="1921" ht="12.75">
      <c r="R1921" s="105"/>
    </row>
    <row r="1922" ht="12.75">
      <c r="R1922" s="105"/>
    </row>
    <row r="1923" ht="12.75">
      <c r="R1923" s="105"/>
    </row>
    <row r="1924" ht="12.75">
      <c r="R1924" s="105"/>
    </row>
    <row r="1925" ht="12.75">
      <c r="R1925" s="105"/>
    </row>
    <row r="1926" ht="12.75">
      <c r="R1926" s="105"/>
    </row>
    <row r="1927" ht="12.75">
      <c r="R1927" s="105"/>
    </row>
    <row r="1928" ht="12.75">
      <c r="R1928" s="105"/>
    </row>
    <row r="1929" ht="12.75">
      <c r="R1929" s="105"/>
    </row>
    <row r="1930" ht="12.75">
      <c r="R1930" s="105"/>
    </row>
    <row r="1931" ht="12.75">
      <c r="R1931" s="105"/>
    </row>
    <row r="1932" ht="12.75">
      <c r="R1932" s="105"/>
    </row>
    <row r="1933" ht="12.75">
      <c r="R1933" s="105"/>
    </row>
    <row r="1934" ht="12.75">
      <c r="R1934" s="105"/>
    </row>
    <row r="1935" ht="12.75">
      <c r="R1935" s="105"/>
    </row>
    <row r="1936" ht="12.75">
      <c r="R1936" s="105"/>
    </row>
    <row r="1937" ht="12.75">
      <c r="R1937" s="105"/>
    </row>
    <row r="1938" ht="12.75">
      <c r="R1938" s="105"/>
    </row>
    <row r="1939" ht="12.75">
      <c r="R1939" s="105"/>
    </row>
    <row r="1940" ht="12.75">
      <c r="R1940" s="105"/>
    </row>
    <row r="1941" ht="12.75">
      <c r="R1941" s="105"/>
    </row>
    <row r="1942" ht="12.75">
      <c r="R1942" s="105"/>
    </row>
    <row r="1943" ht="12.75">
      <c r="R1943" s="105"/>
    </row>
    <row r="1944" ht="12.75">
      <c r="R1944" s="105"/>
    </row>
    <row r="1945" ht="12.75">
      <c r="R1945" s="105"/>
    </row>
    <row r="1946" ht="12.75">
      <c r="R1946" s="105"/>
    </row>
    <row r="1947" ht="12.75">
      <c r="R1947" s="105"/>
    </row>
    <row r="1948" ht="12.75">
      <c r="R1948" s="105"/>
    </row>
    <row r="1949" ht="12.75">
      <c r="R1949" s="105"/>
    </row>
    <row r="1950" ht="12.75">
      <c r="R1950" s="105"/>
    </row>
    <row r="1951" ht="12.75">
      <c r="R1951" s="105"/>
    </row>
    <row r="1952" ht="12.75">
      <c r="R1952" s="105"/>
    </row>
    <row r="1953" ht="12.75">
      <c r="R1953" s="105"/>
    </row>
    <row r="1954" ht="12.75">
      <c r="R1954" s="105"/>
    </row>
    <row r="1955" ht="12.75">
      <c r="R1955" s="105"/>
    </row>
    <row r="1956" ht="12.75">
      <c r="R1956" s="105"/>
    </row>
    <row r="1957" ht="12.75">
      <c r="R1957" s="105"/>
    </row>
    <row r="1958" ht="12.75">
      <c r="R1958" s="105"/>
    </row>
    <row r="1959" ht="12.75">
      <c r="R1959" s="105"/>
    </row>
    <row r="1960" ht="12.75">
      <c r="R1960" s="105"/>
    </row>
    <row r="1961" ht="12.75">
      <c r="R1961" s="105"/>
    </row>
    <row r="1962" ht="12.75">
      <c r="R1962" s="105"/>
    </row>
    <row r="1963" ht="12.75">
      <c r="R1963" s="105"/>
    </row>
    <row r="1964" ht="12.75">
      <c r="R1964" s="105"/>
    </row>
    <row r="1965" ht="12.75">
      <c r="R1965" s="105"/>
    </row>
    <row r="1966" ht="12.75">
      <c r="R1966" s="105"/>
    </row>
    <row r="1967" ht="12.75">
      <c r="R1967" s="105"/>
    </row>
    <row r="1968" ht="12.75">
      <c r="R1968" s="105"/>
    </row>
    <row r="1969" ht="12.75">
      <c r="R1969" s="105"/>
    </row>
    <row r="1970" ht="12.75">
      <c r="R1970" s="105"/>
    </row>
    <row r="1971" ht="12.75">
      <c r="R1971" s="105"/>
    </row>
    <row r="1972" ht="12.75">
      <c r="R1972" s="105"/>
    </row>
    <row r="1973" ht="12.75">
      <c r="R1973" s="105"/>
    </row>
    <row r="1974" ht="12.75">
      <c r="R1974" s="105"/>
    </row>
    <row r="1975" ht="12.75">
      <c r="R1975" s="105"/>
    </row>
    <row r="1976" ht="12.75">
      <c r="R1976" s="105"/>
    </row>
    <row r="1977" ht="12.75">
      <c r="R1977" s="105"/>
    </row>
    <row r="1978" ht="12.75">
      <c r="R1978" s="105"/>
    </row>
    <row r="1979" ht="12.75">
      <c r="R1979" s="105"/>
    </row>
    <row r="1980" ht="12.75">
      <c r="R1980" s="105"/>
    </row>
    <row r="1981" ht="12.75">
      <c r="R1981" s="105"/>
    </row>
    <row r="1982" ht="12.75">
      <c r="R1982" s="105"/>
    </row>
    <row r="1983" ht="12.75">
      <c r="R1983" s="105"/>
    </row>
    <row r="1984" ht="12.75">
      <c r="R1984" s="105"/>
    </row>
    <row r="1985" ht="12.75">
      <c r="R1985" s="105"/>
    </row>
    <row r="1986" ht="12.75">
      <c r="R1986" s="105"/>
    </row>
    <row r="1987" ht="12.75">
      <c r="R1987" s="105"/>
    </row>
    <row r="1988" ht="12.75">
      <c r="R1988" s="105"/>
    </row>
    <row r="1989" ht="12.75">
      <c r="R1989" s="105"/>
    </row>
    <row r="1990" ht="12.75">
      <c r="R1990" s="105"/>
    </row>
    <row r="1991" ht="12.75">
      <c r="R1991" s="105"/>
    </row>
    <row r="1992" ht="12.75">
      <c r="R1992" s="105"/>
    </row>
    <row r="1993" ht="12.75">
      <c r="R1993" s="105"/>
    </row>
    <row r="1994" ht="12.75">
      <c r="R1994" s="105"/>
    </row>
    <row r="1995" ht="12.75">
      <c r="R1995" s="105"/>
    </row>
    <row r="1996" ht="12.75">
      <c r="R1996" s="105"/>
    </row>
    <row r="1997" ht="12.75">
      <c r="R1997" s="105"/>
    </row>
    <row r="1998" ht="12.75">
      <c r="R1998" s="105"/>
    </row>
    <row r="1999" ht="12.75">
      <c r="R1999" s="105"/>
    </row>
    <row r="2000" ht="12.75">
      <c r="R2000" s="105"/>
    </row>
    <row r="2001" ht="12.75">
      <c r="R2001" s="105"/>
    </row>
    <row r="2002" ht="12.75">
      <c r="R2002" s="105"/>
    </row>
    <row r="2003" ht="12.75">
      <c r="R2003" s="105"/>
    </row>
    <row r="2004" ht="12.75">
      <c r="R2004" s="105"/>
    </row>
    <row r="2005" ht="12.75">
      <c r="R2005" s="105"/>
    </row>
    <row r="2006" ht="12.75">
      <c r="R2006" s="105"/>
    </row>
    <row r="2007" ht="12.75">
      <c r="R2007" s="105"/>
    </row>
    <row r="2008" ht="12.75">
      <c r="R2008" s="105"/>
    </row>
    <row r="2009" ht="12.75">
      <c r="R2009" s="105"/>
    </row>
    <row r="2010" ht="12.75">
      <c r="R2010" s="105"/>
    </row>
    <row r="2011" ht="12.75">
      <c r="R2011" s="105"/>
    </row>
    <row r="2012" ht="12.75">
      <c r="R2012" s="105"/>
    </row>
    <row r="2013" ht="12.75">
      <c r="R2013" s="105"/>
    </row>
    <row r="2014" ht="12.75">
      <c r="R2014" s="105"/>
    </row>
    <row r="2015" ht="12.75">
      <c r="R2015" s="105"/>
    </row>
    <row r="2016" ht="12.75">
      <c r="R2016" s="105"/>
    </row>
    <row r="2017" ht="12.75">
      <c r="R2017" s="105"/>
    </row>
    <row r="2018" ht="12.75">
      <c r="R2018" s="105"/>
    </row>
    <row r="2019" ht="12.75">
      <c r="R2019" s="105"/>
    </row>
    <row r="2020" ht="12.75">
      <c r="R2020" s="105"/>
    </row>
    <row r="2021" ht="12.75">
      <c r="R2021" s="105"/>
    </row>
    <row r="2022" ht="12.75">
      <c r="R2022" s="105"/>
    </row>
    <row r="2023" ht="12.75">
      <c r="R2023" s="105"/>
    </row>
    <row r="2024" ht="12.75">
      <c r="R2024" s="105"/>
    </row>
    <row r="2025" ht="12.75">
      <c r="R2025" s="105"/>
    </row>
    <row r="2026" ht="12.75">
      <c r="R2026" s="105"/>
    </row>
    <row r="2027" ht="12.75">
      <c r="R2027" s="105"/>
    </row>
    <row r="2028" ht="12.75">
      <c r="R2028" s="105"/>
    </row>
    <row r="2029" ht="12.75">
      <c r="R2029" s="105"/>
    </row>
    <row r="2030" ht="12.75">
      <c r="R2030" s="105"/>
    </row>
    <row r="2031" ht="12.75">
      <c r="R2031" s="105"/>
    </row>
    <row r="2032" ht="12.75">
      <c r="R2032" s="105"/>
    </row>
    <row r="2033" ht="12.75">
      <c r="R2033" s="105"/>
    </row>
    <row r="2034" ht="12.75">
      <c r="R2034" s="105"/>
    </row>
    <row r="2035" ht="12.75">
      <c r="R2035" s="105"/>
    </row>
    <row r="2036" ht="12.75">
      <c r="R2036" s="105"/>
    </row>
    <row r="2037" ht="12.75">
      <c r="R2037" s="105"/>
    </row>
    <row r="2038" ht="12.75">
      <c r="R2038" s="105"/>
    </row>
    <row r="2039" ht="12.75">
      <c r="R2039" s="105"/>
    </row>
    <row r="2040" ht="12.75">
      <c r="R2040" s="105"/>
    </row>
    <row r="2041" ht="12.75">
      <c r="R2041" s="105"/>
    </row>
    <row r="2042" ht="12.75">
      <c r="R2042" s="105"/>
    </row>
    <row r="2043" ht="12.75">
      <c r="R2043" s="105"/>
    </row>
    <row r="2044" ht="12.75">
      <c r="R2044" s="105"/>
    </row>
    <row r="2045" ht="12.75">
      <c r="R2045" s="105"/>
    </row>
    <row r="2046" ht="12.75">
      <c r="R2046" s="105"/>
    </row>
    <row r="2047" ht="12.75">
      <c r="R2047" s="105"/>
    </row>
    <row r="2048" ht="12.75">
      <c r="R2048" s="105"/>
    </row>
    <row r="2049" ht="12.75">
      <c r="R2049" s="105"/>
    </row>
    <row r="2050" ht="12.75">
      <c r="R2050" s="105"/>
    </row>
    <row r="2051" ht="12.75">
      <c r="R2051" s="105"/>
    </row>
    <row r="2052" ht="12.75">
      <c r="R2052" s="105"/>
    </row>
    <row r="2053" ht="12.75">
      <c r="R2053" s="105"/>
    </row>
    <row r="2054" ht="12.75">
      <c r="R2054" s="105"/>
    </row>
    <row r="2055" ht="12.75">
      <c r="R2055" s="105"/>
    </row>
    <row r="2056" ht="12.75">
      <c r="R2056" s="105"/>
    </row>
    <row r="2057" ht="12.75">
      <c r="R2057" s="105"/>
    </row>
    <row r="2058" ht="12.75">
      <c r="R2058" s="105"/>
    </row>
    <row r="2059" ht="12.75">
      <c r="R2059" s="105"/>
    </row>
    <row r="2060" ht="12.75">
      <c r="R2060" s="105"/>
    </row>
    <row r="2061" ht="12.75">
      <c r="R2061" s="105"/>
    </row>
    <row r="2062" ht="12.75">
      <c r="R2062" s="105"/>
    </row>
    <row r="2063" ht="12.75">
      <c r="R2063" s="105"/>
    </row>
    <row r="2064" ht="12.75">
      <c r="R2064" s="105"/>
    </row>
    <row r="2065" ht="12.75">
      <c r="R2065" s="105"/>
    </row>
    <row r="2066" ht="12.75">
      <c r="R2066" s="105"/>
    </row>
    <row r="2067" ht="12.75">
      <c r="R2067" s="105"/>
    </row>
    <row r="2068" ht="12.75">
      <c r="R2068" s="105"/>
    </row>
    <row r="2069" ht="12.75">
      <c r="R2069" s="105"/>
    </row>
    <row r="2070" ht="12.75">
      <c r="R2070" s="105"/>
    </row>
    <row r="2071" ht="12.75">
      <c r="R2071" s="105"/>
    </row>
    <row r="2072" ht="12.75">
      <c r="R2072" s="105"/>
    </row>
    <row r="2073" ht="12.75">
      <c r="R2073" s="105"/>
    </row>
    <row r="2074" ht="12.75">
      <c r="R2074" s="105"/>
    </row>
    <row r="2075" ht="12.75">
      <c r="R2075" s="105"/>
    </row>
    <row r="2076" ht="12.75">
      <c r="R2076" s="105"/>
    </row>
    <row r="2077" ht="12.75">
      <c r="R2077" s="105"/>
    </row>
    <row r="2078" ht="12.75">
      <c r="R2078" s="105"/>
    </row>
    <row r="2079" ht="12.75">
      <c r="R2079" s="105"/>
    </row>
    <row r="2080" ht="12.75">
      <c r="R2080" s="105"/>
    </row>
    <row r="2081" ht="12.75">
      <c r="R2081" s="105"/>
    </row>
    <row r="2082" ht="12.75">
      <c r="R2082" s="105"/>
    </row>
    <row r="2083" ht="12.75">
      <c r="R2083" s="105"/>
    </row>
    <row r="2084" ht="12.75">
      <c r="R2084" s="105"/>
    </row>
    <row r="2085" ht="12.75">
      <c r="R2085" s="105"/>
    </row>
    <row r="2086" ht="12.75">
      <c r="R2086" s="105"/>
    </row>
    <row r="2087" ht="12.75">
      <c r="R2087" s="105"/>
    </row>
    <row r="2088" ht="12.75">
      <c r="R2088" s="105"/>
    </row>
    <row r="2089" ht="12.75">
      <c r="R2089" s="105"/>
    </row>
    <row r="2090" ht="12.75">
      <c r="R2090" s="105"/>
    </row>
    <row r="2091" ht="12.75">
      <c r="R2091" s="105"/>
    </row>
    <row r="2092" ht="12.75">
      <c r="R2092" s="105"/>
    </row>
    <row r="2093" ht="12.75">
      <c r="R2093" s="105"/>
    </row>
    <row r="2094" ht="12.75">
      <c r="R2094" s="105"/>
    </row>
    <row r="2095" ht="12.75">
      <c r="R2095" s="105"/>
    </row>
    <row r="2096" ht="12.75">
      <c r="R2096" s="105"/>
    </row>
    <row r="2097" ht="12.75">
      <c r="R2097" s="105"/>
    </row>
    <row r="2098" ht="12.75">
      <c r="R2098" s="105"/>
    </row>
    <row r="2099" ht="12.75">
      <c r="R2099" s="105"/>
    </row>
    <row r="2100" ht="12.75">
      <c r="R2100" s="105"/>
    </row>
    <row r="2101" ht="12.75">
      <c r="R2101" s="105"/>
    </row>
    <row r="2102" ht="12.75">
      <c r="R2102" s="105"/>
    </row>
    <row r="2103" ht="12.75">
      <c r="R2103" s="105"/>
    </row>
    <row r="2104" ht="12.75">
      <c r="R2104" s="105"/>
    </row>
    <row r="2105" ht="12.75">
      <c r="R2105" s="105"/>
    </row>
    <row r="2106" ht="12.75">
      <c r="R2106" s="105"/>
    </row>
    <row r="2107" ht="12.75">
      <c r="R2107" s="105"/>
    </row>
    <row r="2108" ht="12.75">
      <c r="R2108" s="105"/>
    </row>
    <row r="2109" ht="12.75">
      <c r="R2109" s="105"/>
    </row>
    <row r="2110" ht="12.75">
      <c r="R2110" s="105"/>
    </row>
    <row r="2111" ht="12.75">
      <c r="R2111" s="105"/>
    </row>
    <row r="2112" ht="12.75">
      <c r="R2112" s="105"/>
    </row>
    <row r="2113" ht="12.75">
      <c r="R2113" s="105"/>
    </row>
    <row r="2114" ht="12.75">
      <c r="R2114" s="105"/>
    </row>
    <row r="2115" ht="12.75">
      <c r="R2115" s="105"/>
    </row>
    <row r="2116" ht="12.75">
      <c r="R2116" s="105"/>
    </row>
    <row r="2117" ht="12.75">
      <c r="R2117" s="105"/>
    </row>
    <row r="2118" ht="12.75">
      <c r="R2118" s="105"/>
    </row>
    <row r="2119" ht="12.75">
      <c r="R2119" s="105"/>
    </row>
    <row r="2120" ht="12.75">
      <c r="R2120" s="105"/>
    </row>
    <row r="2121" ht="12.75">
      <c r="R2121" s="105"/>
    </row>
    <row r="2122" ht="12.75">
      <c r="R2122" s="105"/>
    </row>
    <row r="2123" ht="12.75">
      <c r="R2123" s="105"/>
    </row>
    <row r="2124" ht="12.75">
      <c r="R2124" s="105"/>
    </row>
    <row r="2125" ht="12.75">
      <c r="R2125" s="105"/>
    </row>
    <row r="2126" ht="12.75">
      <c r="R2126" s="105"/>
    </row>
    <row r="2127" ht="12.75">
      <c r="R2127" s="105"/>
    </row>
    <row r="2128" ht="12.75">
      <c r="R2128" s="105"/>
    </row>
    <row r="2129" ht="12.75">
      <c r="R2129" s="105"/>
    </row>
    <row r="2130" ht="12.75">
      <c r="R2130" s="105"/>
    </row>
    <row r="2131" ht="12.75">
      <c r="R2131" s="105"/>
    </row>
    <row r="2132" ht="12.75">
      <c r="R2132" s="105"/>
    </row>
    <row r="2133" ht="12.75">
      <c r="R2133" s="105"/>
    </row>
    <row r="2134" ht="12.75">
      <c r="R2134" s="105"/>
    </row>
    <row r="2135" ht="12.75">
      <c r="R2135" s="105"/>
    </row>
    <row r="2136" ht="12.75">
      <c r="R2136" s="105"/>
    </row>
    <row r="2137" ht="12.75">
      <c r="R2137" s="105"/>
    </row>
    <row r="2138" ht="12.75">
      <c r="R2138" s="105"/>
    </row>
    <row r="2139" ht="12.75">
      <c r="R2139" s="105"/>
    </row>
    <row r="2140" ht="12.75">
      <c r="R2140" s="105"/>
    </row>
    <row r="2141" ht="12.75">
      <c r="R2141" s="105"/>
    </row>
    <row r="2142" ht="12.75">
      <c r="R2142" s="105"/>
    </row>
    <row r="2143" ht="12.75">
      <c r="R2143" s="105"/>
    </row>
    <row r="2144" ht="12.75">
      <c r="R2144" s="105"/>
    </row>
    <row r="2145" ht="12.75">
      <c r="R2145" s="105"/>
    </row>
    <row r="2146" ht="12.75">
      <c r="R2146" s="105"/>
    </row>
    <row r="2147" ht="12.75">
      <c r="R2147" s="105"/>
    </row>
    <row r="2148" ht="12.75">
      <c r="R2148" s="105"/>
    </row>
    <row r="2149" ht="12.75">
      <c r="R2149" s="105"/>
    </row>
    <row r="2150" ht="12.75">
      <c r="R2150" s="105"/>
    </row>
    <row r="2151" ht="12.75">
      <c r="R2151" s="105"/>
    </row>
    <row r="2152" ht="12.75">
      <c r="R2152" s="105"/>
    </row>
    <row r="2153" ht="12.75">
      <c r="R2153" s="105"/>
    </row>
    <row r="2154" ht="12.75">
      <c r="R2154" s="105"/>
    </row>
    <row r="2155" ht="12.75">
      <c r="R2155" s="105"/>
    </row>
    <row r="2156" ht="12.75">
      <c r="R2156" s="105"/>
    </row>
    <row r="2157" ht="12.75">
      <c r="R2157" s="105"/>
    </row>
    <row r="2158" ht="12.75">
      <c r="R2158" s="105"/>
    </row>
    <row r="2159" ht="12.75">
      <c r="R2159" s="105"/>
    </row>
    <row r="2160" ht="12.75">
      <c r="R2160" s="105"/>
    </row>
    <row r="2161" ht="12.75">
      <c r="R2161" s="105"/>
    </row>
    <row r="2162" ht="12.75">
      <c r="R2162" s="105"/>
    </row>
    <row r="2163" ht="12.75">
      <c r="R2163" s="105"/>
    </row>
    <row r="2164" ht="12.75">
      <c r="R2164" s="105"/>
    </row>
    <row r="2165" ht="12.75">
      <c r="R2165" s="105"/>
    </row>
    <row r="2166" ht="12.75">
      <c r="R2166" s="105"/>
    </row>
    <row r="2167" ht="12.75">
      <c r="R2167" s="105"/>
    </row>
    <row r="2168" ht="12.75">
      <c r="R2168" s="105"/>
    </row>
    <row r="2169" ht="12.75">
      <c r="R2169" s="105"/>
    </row>
    <row r="2170" ht="12.75">
      <c r="R2170" s="105"/>
    </row>
    <row r="2171" ht="12.75">
      <c r="R2171" s="105"/>
    </row>
    <row r="2172" ht="12.75">
      <c r="R2172" s="105"/>
    </row>
    <row r="2173" ht="12.75">
      <c r="R2173" s="105"/>
    </row>
    <row r="2174" ht="12.75">
      <c r="R2174" s="105"/>
    </row>
    <row r="2175" ht="12.75">
      <c r="R2175" s="105"/>
    </row>
    <row r="2176" ht="12.75">
      <c r="R2176" s="105"/>
    </row>
    <row r="2177" ht="12.75">
      <c r="R2177" s="105"/>
    </row>
    <row r="2178" ht="12.75">
      <c r="R2178" s="105"/>
    </row>
    <row r="2179" ht="12.75">
      <c r="R2179" s="105"/>
    </row>
    <row r="2180" ht="12.75">
      <c r="R2180" s="105"/>
    </row>
    <row r="2181" ht="12.75">
      <c r="R2181" s="105"/>
    </row>
    <row r="2182" ht="12.75">
      <c r="R2182" s="105"/>
    </row>
    <row r="2183" ht="12.75">
      <c r="R2183" s="105"/>
    </row>
    <row r="2184" ht="12.75">
      <c r="R2184" s="105"/>
    </row>
    <row r="2185" ht="12.75">
      <c r="R2185" s="105"/>
    </row>
    <row r="2186" ht="12.75">
      <c r="R2186" s="105"/>
    </row>
    <row r="2187" ht="12.75">
      <c r="R2187" s="105"/>
    </row>
    <row r="2188" ht="12.75">
      <c r="R2188" s="105"/>
    </row>
    <row r="2189" ht="12.75">
      <c r="R2189" s="105"/>
    </row>
    <row r="2190" ht="12.75">
      <c r="R2190" s="105"/>
    </row>
    <row r="2191" ht="12.75">
      <c r="R2191" s="105"/>
    </row>
    <row r="2192" ht="12.75">
      <c r="R2192" s="105"/>
    </row>
    <row r="2193" ht="12.75">
      <c r="R2193" s="105"/>
    </row>
    <row r="2194" ht="12.75">
      <c r="R2194" s="105"/>
    </row>
    <row r="2195" ht="12.75">
      <c r="R2195" s="105"/>
    </row>
    <row r="2196" ht="12.75">
      <c r="R2196" s="105"/>
    </row>
    <row r="2197" ht="12.75">
      <c r="R2197" s="105"/>
    </row>
    <row r="2198" ht="12.75">
      <c r="R2198" s="105"/>
    </row>
    <row r="2199" ht="12.75">
      <c r="R2199" s="105"/>
    </row>
    <row r="2200" ht="12.75">
      <c r="R2200" s="105"/>
    </row>
    <row r="2201" ht="12.75">
      <c r="R2201" s="105"/>
    </row>
    <row r="2202" ht="12.75">
      <c r="R2202" s="105"/>
    </row>
    <row r="2203" ht="12.75">
      <c r="R2203" s="105"/>
    </row>
    <row r="2204" ht="12.75">
      <c r="R2204" s="105"/>
    </row>
    <row r="2205" ht="12.75">
      <c r="R2205" s="105"/>
    </row>
    <row r="2206" ht="12.75">
      <c r="R2206" s="105"/>
    </row>
    <row r="2207" ht="12.75">
      <c r="R2207" s="105"/>
    </row>
    <row r="2208" ht="12.75">
      <c r="R2208" s="105"/>
    </row>
    <row r="2209" ht="12.75">
      <c r="R2209" s="105"/>
    </row>
    <row r="2210" ht="12.75">
      <c r="R2210" s="105"/>
    </row>
    <row r="2211" ht="12.75">
      <c r="R2211" s="105"/>
    </row>
    <row r="2212" ht="12.75">
      <c r="R2212" s="105"/>
    </row>
    <row r="2213" ht="12.75">
      <c r="R2213" s="105"/>
    </row>
    <row r="2214" ht="12.75">
      <c r="R2214" s="105"/>
    </row>
    <row r="2215" ht="12.75">
      <c r="R2215" s="105"/>
    </row>
    <row r="2216" ht="12.75">
      <c r="R2216" s="105"/>
    </row>
    <row r="2217" ht="12.75">
      <c r="R2217" s="105"/>
    </row>
    <row r="2218" ht="12.75">
      <c r="R2218" s="105"/>
    </row>
    <row r="2219" ht="12.75">
      <c r="R2219" s="105"/>
    </row>
    <row r="2220" ht="12.75">
      <c r="R2220" s="105"/>
    </row>
    <row r="2221" ht="12.75">
      <c r="R2221" s="105"/>
    </row>
    <row r="2222" ht="12.75">
      <c r="R2222" s="105"/>
    </row>
    <row r="2223" ht="12.75">
      <c r="R2223" s="105"/>
    </row>
    <row r="2224" ht="12.75">
      <c r="R2224" s="105"/>
    </row>
    <row r="2225" ht="12.75">
      <c r="R2225" s="105"/>
    </row>
    <row r="2226" ht="12.75">
      <c r="R2226" s="105"/>
    </row>
    <row r="2227" ht="12.75">
      <c r="R2227" s="105"/>
    </row>
    <row r="2228" ht="12.75">
      <c r="R2228" s="105"/>
    </row>
    <row r="2229" ht="12.75">
      <c r="R2229" s="105"/>
    </row>
    <row r="2230" ht="12.75">
      <c r="R2230" s="105"/>
    </row>
    <row r="2231" ht="12.75">
      <c r="R2231" s="105"/>
    </row>
    <row r="2232" ht="12.75">
      <c r="R2232" s="105"/>
    </row>
    <row r="2233" ht="12.75">
      <c r="R2233" s="105"/>
    </row>
    <row r="2234" ht="12.75">
      <c r="R2234" s="105"/>
    </row>
    <row r="2235" ht="12.75">
      <c r="R2235" s="105"/>
    </row>
    <row r="2236" ht="12.75">
      <c r="R2236" s="105"/>
    </row>
    <row r="2237" ht="12.75">
      <c r="R2237" s="105"/>
    </row>
    <row r="2238" ht="12.75">
      <c r="R2238" s="105"/>
    </row>
    <row r="2239" ht="12.75">
      <c r="R2239" s="105"/>
    </row>
    <row r="2240" ht="12.75">
      <c r="R2240" s="105"/>
    </row>
    <row r="2241" ht="12.75">
      <c r="R2241" s="105"/>
    </row>
    <row r="2242" ht="12.75">
      <c r="R2242" s="105"/>
    </row>
    <row r="2243" ht="12.75">
      <c r="R2243" s="105"/>
    </row>
    <row r="2244" ht="12.75">
      <c r="R2244" s="105"/>
    </row>
    <row r="2245" ht="12.75">
      <c r="R2245" s="105"/>
    </row>
    <row r="2246" ht="12.75">
      <c r="R2246" s="105"/>
    </row>
    <row r="2247" ht="12.75">
      <c r="R2247" s="105"/>
    </row>
    <row r="2248" ht="12.75">
      <c r="R2248" s="105"/>
    </row>
    <row r="2249" ht="12.75">
      <c r="R2249" s="105"/>
    </row>
    <row r="2250" ht="12.75">
      <c r="R2250" s="105"/>
    </row>
    <row r="2251" ht="12.75">
      <c r="R2251" s="105"/>
    </row>
    <row r="2252" ht="12.75">
      <c r="R2252" s="105"/>
    </row>
    <row r="2253" ht="12.75">
      <c r="R2253" s="105"/>
    </row>
    <row r="2254" ht="12.75">
      <c r="R2254" s="105"/>
    </row>
    <row r="2255" ht="12.75">
      <c r="R2255" s="105"/>
    </row>
    <row r="2256" ht="12.75">
      <c r="R2256" s="105"/>
    </row>
    <row r="2257" ht="12.75">
      <c r="R2257" s="105"/>
    </row>
    <row r="2258" ht="12.75">
      <c r="R2258" s="105"/>
    </row>
    <row r="2259" ht="12.75">
      <c r="R2259" s="105"/>
    </row>
    <row r="2260" ht="12.75">
      <c r="R2260" s="105"/>
    </row>
    <row r="2261" ht="12.75">
      <c r="R2261" s="105"/>
    </row>
    <row r="2262" ht="12.75">
      <c r="R2262" s="105"/>
    </row>
    <row r="2263" ht="12.75">
      <c r="R2263" s="105"/>
    </row>
    <row r="2264" ht="12.75">
      <c r="R2264" s="105"/>
    </row>
    <row r="2265" ht="12.75">
      <c r="R2265" s="105"/>
    </row>
    <row r="2266" ht="12.75">
      <c r="R2266" s="105"/>
    </row>
    <row r="2267" ht="12.75">
      <c r="R2267" s="105"/>
    </row>
    <row r="2268" ht="12.75">
      <c r="R2268" s="105"/>
    </row>
    <row r="2269" ht="12.75">
      <c r="R2269" s="105"/>
    </row>
    <row r="2270" ht="12.75">
      <c r="R2270" s="105"/>
    </row>
    <row r="2271" ht="12.75">
      <c r="R2271" s="105"/>
    </row>
    <row r="2272" ht="12.75">
      <c r="R2272" s="105"/>
    </row>
    <row r="2273" ht="12.75">
      <c r="R2273" s="105"/>
    </row>
    <row r="2274" ht="12.75">
      <c r="R2274" s="105"/>
    </row>
    <row r="2275" ht="12.75">
      <c r="R2275" s="105"/>
    </row>
    <row r="2276" ht="12.75">
      <c r="R2276" s="105"/>
    </row>
    <row r="2277" ht="12.75">
      <c r="R2277" s="105"/>
    </row>
    <row r="2278" ht="12.75">
      <c r="R2278" s="105"/>
    </row>
    <row r="2279" ht="12.75">
      <c r="R2279" s="105"/>
    </row>
    <row r="2280" ht="12.75">
      <c r="R2280" s="105"/>
    </row>
    <row r="2281" ht="12.75">
      <c r="R2281" s="105"/>
    </row>
    <row r="2282" ht="12.75">
      <c r="R2282" s="105"/>
    </row>
    <row r="2283" ht="12.75">
      <c r="R2283" s="105"/>
    </row>
    <row r="2284" ht="12.75">
      <c r="R2284" s="105"/>
    </row>
    <row r="2285" ht="12.75">
      <c r="R2285" s="105"/>
    </row>
    <row r="2286" ht="12.75">
      <c r="R2286" s="105"/>
    </row>
    <row r="2287" ht="12.75">
      <c r="R2287" s="105"/>
    </row>
    <row r="2288" ht="12.75">
      <c r="R2288" s="105"/>
    </row>
    <row r="2289" ht="12.75">
      <c r="R2289" s="105"/>
    </row>
    <row r="2290" ht="12.75">
      <c r="R2290" s="105"/>
    </row>
    <row r="2291" ht="12.75">
      <c r="R2291" s="105"/>
    </row>
    <row r="2292" ht="12.75">
      <c r="R2292" s="105"/>
    </row>
    <row r="2293" ht="12.75">
      <c r="R2293" s="105"/>
    </row>
    <row r="2294" ht="12.75">
      <c r="R2294" s="105"/>
    </row>
    <row r="2295" ht="12.75">
      <c r="R2295" s="105"/>
    </row>
    <row r="2296" ht="12.75">
      <c r="R2296" s="105"/>
    </row>
    <row r="2297" ht="12.75">
      <c r="R2297" s="105"/>
    </row>
    <row r="2298" ht="12.75">
      <c r="R2298" s="105"/>
    </row>
    <row r="2299" ht="12.75">
      <c r="R2299" s="105"/>
    </row>
    <row r="2300" ht="12.75">
      <c r="R2300" s="105"/>
    </row>
    <row r="2301" ht="12.75">
      <c r="R2301" s="105"/>
    </row>
    <row r="2302" ht="12.75">
      <c r="R2302" s="105"/>
    </row>
    <row r="2303" ht="12.75">
      <c r="R2303" s="105"/>
    </row>
    <row r="2304" ht="12.75">
      <c r="R2304" s="105"/>
    </row>
    <row r="2305" ht="12.75">
      <c r="R2305" s="105"/>
    </row>
    <row r="2306" ht="12.75">
      <c r="R2306" s="105"/>
    </row>
    <row r="2307" ht="12.75">
      <c r="R2307" s="105"/>
    </row>
    <row r="2308" ht="12.75">
      <c r="R2308" s="105"/>
    </row>
    <row r="2309" ht="12.75">
      <c r="R2309" s="105"/>
    </row>
    <row r="2310" ht="12.75">
      <c r="R2310" s="105"/>
    </row>
    <row r="2311" ht="12.75">
      <c r="R2311" s="105"/>
    </row>
    <row r="2312" ht="12.75">
      <c r="R2312" s="105"/>
    </row>
    <row r="2313" ht="12.75">
      <c r="R2313" s="105"/>
    </row>
    <row r="2314" ht="12.75">
      <c r="R2314" s="105"/>
    </row>
    <row r="2315" ht="12.75">
      <c r="R2315" s="105"/>
    </row>
    <row r="2316" ht="12.75">
      <c r="R2316" s="105"/>
    </row>
    <row r="2317" ht="12.75">
      <c r="R2317" s="105"/>
    </row>
    <row r="2318" ht="12.75">
      <c r="R2318" s="105"/>
    </row>
    <row r="2319" ht="12.75">
      <c r="R2319" s="105"/>
    </row>
    <row r="2320" ht="12.75">
      <c r="R2320" s="105"/>
    </row>
    <row r="2321" ht="12.75">
      <c r="R2321" s="105"/>
    </row>
    <row r="2322" ht="12.75">
      <c r="R2322" s="105"/>
    </row>
    <row r="2323" ht="12.75">
      <c r="R2323" s="105"/>
    </row>
    <row r="2324" ht="12.75">
      <c r="R2324" s="105"/>
    </row>
    <row r="2325" ht="12.75">
      <c r="R2325" s="105"/>
    </row>
    <row r="2326" ht="12.75">
      <c r="R2326" s="105"/>
    </row>
    <row r="2327" ht="12.75">
      <c r="R2327" s="105"/>
    </row>
    <row r="2328" ht="12.75">
      <c r="R2328" s="105"/>
    </row>
    <row r="2329" ht="12.75">
      <c r="R2329" s="105"/>
    </row>
    <row r="2330" ht="12.75">
      <c r="R2330" s="105"/>
    </row>
    <row r="2331" ht="12.75">
      <c r="R2331" s="105"/>
    </row>
    <row r="2332" ht="12.75">
      <c r="R2332" s="105"/>
    </row>
    <row r="2333" ht="12.75">
      <c r="R2333" s="105"/>
    </row>
    <row r="2334" ht="12.75">
      <c r="R2334" s="105"/>
    </row>
    <row r="2335" ht="12.75">
      <c r="R2335" s="105"/>
    </row>
    <row r="2336" ht="12.75">
      <c r="R2336" s="105"/>
    </row>
    <row r="2337" ht="12.75">
      <c r="R2337" s="105"/>
    </row>
    <row r="2338" ht="12.75">
      <c r="R2338" s="105"/>
    </row>
    <row r="2339" ht="12.75">
      <c r="R2339" s="105"/>
    </row>
    <row r="2340" ht="12.75">
      <c r="R2340" s="105"/>
    </row>
    <row r="2341" ht="12.75">
      <c r="R2341" s="105"/>
    </row>
    <row r="2342" ht="12.75">
      <c r="R2342" s="105"/>
    </row>
    <row r="2343" ht="12.75">
      <c r="R2343" s="105"/>
    </row>
    <row r="2344" ht="12.75">
      <c r="R2344" s="105"/>
    </row>
    <row r="2345" ht="12.75">
      <c r="R2345" s="105"/>
    </row>
    <row r="2346" ht="12.75">
      <c r="R2346" s="105"/>
    </row>
    <row r="2347" ht="12.75">
      <c r="R2347" s="105"/>
    </row>
    <row r="2348" ht="12.75">
      <c r="R2348" s="105"/>
    </row>
    <row r="2349" ht="12.75">
      <c r="R2349" s="105"/>
    </row>
    <row r="2350" ht="12.75">
      <c r="R2350" s="105"/>
    </row>
    <row r="2351" ht="12.75">
      <c r="R2351" s="105"/>
    </row>
    <row r="2352" ht="12.75">
      <c r="R2352" s="105"/>
    </row>
    <row r="2353" ht="12.75">
      <c r="R2353" s="105"/>
    </row>
    <row r="2354" ht="12.75">
      <c r="R2354" s="105"/>
    </row>
    <row r="2355" ht="12.75">
      <c r="R2355" s="105"/>
    </row>
    <row r="2356" ht="12.75">
      <c r="R2356" s="105"/>
    </row>
    <row r="2357" ht="12.75">
      <c r="R2357" s="105"/>
    </row>
    <row r="2358" ht="12.75">
      <c r="R2358" s="105"/>
    </row>
    <row r="2359" ht="12.75">
      <c r="R2359" s="105"/>
    </row>
    <row r="2360" ht="12.75">
      <c r="R2360" s="105"/>
    </row>
    <row r="2361" ht="12.75">
      <c r="R2361" s="105"/>
    </row>
    <row r="2362" ht="12.75">
      <c r="R2362" s="105"/>
    </row>
    <row r="2363" ht="12.75">
      <c r="R2363" s="105"/>
    </row>
    <row r="2364" ht="12.75">
      <c r="R2364" s="105"/>
    </row>
    <row r="2365" ht="12.75">
      <c r="R2365" s="105"/>
    </row>
    <row r="2366" ht="12.75">
      <c r="R2366" s="105"/>
    </row>
    <row r="2367" ht="12.75">
      <c r="R2367" s="105"/>
    </row>
    <row r="2368" ht="12.75">
      <c r="R2368" s="105"/>
    </row>
    <row r="2369" ht="12.75">
      <c r="R2369" s="105"/>
    </row>
    <row r="2370" ht="12.75">
      <c r="R2370" s="105"/>
    </row>
    <row r="2371" ht="12.75">
      <c r="R2371" s="105"/>
    </row>
    <row r="2372" ht="12.75">
      <c r="R2372" s="105"/>
    </row>
    <row r="2373" ht="12.75">
      <c r="R2373" s="105"/>
    </row>
    <row r="2374" ht="12.75">
      <c r="R2374" s="105"/>
    </row>
    <row r="2375" ht="12.75">
      <c r="R2375" s="105"/>
    </row>
    <row r="2376" ht="12.75">
      <c r="R2376" s="105"/>
    </row>
    <row r="2377" ht="12.75">
      <c r="R2377" s="105"/>
    </row>
    <row r="2378" ht="12.75">
      <c r="R2378" s="105"/>
    </row>
    <row r="2379" ht="12.75">
      <c r="R2379" s="105"/>
    </row>
    <row r="2380" ht="12.75">
      <c r="R2380" s="105"/>
    </row>
    <row r="2381" ht="12.75">
      <c r="R2381" s="105"/>
    </row>
    <row r="2382" ht="12.75">
      <c r="R2382" s="105"/>
    </row>
    <row r="2383" ht="12.75">
      <c r="R2383" s="105"/>
    </row>
    <row r="2384" ht="12.75">
      <c r="R2384" s="105"/>
    </row>
    <row r="2385" ht="12.75">
      <c r="R2385" s="105"/>
    </row>
    <row r="2386" ht="12.75">
      <c r="R2386" s="105"/>
    </row>
    <row r="2387" ht="12.75">
      <c r="R2387" s="105"/>
    </row>
    <row r="2388" ht="12.75">
      <c r="R2388" s="105"/>
    </row>
    <row r="2389" ht="12.75">
      <c r="R2389" s="105"/>
    </row>
    <row r="2390" ht="12.75">
      <c r="R2390" s="105"/>
    </row>
    <row r="2391" ht="12.75">
      <c r="R2391" s="105"/>
    </row>
    <row r="2392" ht="12.75">
      <c r="R2392" s="105"/>
    </row>
    <row r="2393" ht="12.75">
      <c r="R2393" s="105"/>
    </row>
    <row r="2394" ht="12.75">
      <c r="R2394" s="105"/>
    </row>
    <row r="2395" ht="12.75">
      <c r="R2395" s="105"/>
    </row>
    <row r="2396" ht="12.75">
      <c r="R2396" s="105"/>
    </row>
    <row r="2397" ht="12.75">
      <c r="R2397" s="105"/>
    </row>
    <row r="2398" ht="12.75">
      <c r="R2398" s="105"/>
    </row>
    <row r="2399" ht="12.75">
      <c r="R2399" s="105"/>
    </row>
    <row r="2400" ht="12.75">
      <c r="R2400" s="105"/>
    </row>
    <row r="2401" ht="12.75">
      <c r="R2401" s="105"/>
    </row>
    <row r="2402" ht="12.75">
      <c r="R2402" s="105"/>
    </row>
    <row r="2403" ht="12.75">
      <c r="R2403" s="105"/>
    </row>
    <row r="2404" ht="12.75">
      <c r="R2404" s="105"/>
    </row>
    <row r="2405" ht="12.75">
      <c r="R2405" s="105"/>
    </row>
    <row r="2406" ht="12.75">
      <c r="R2406" s="105"/>
    </row>
    <row r="2407" ht="12.75">
      <c r="R2407" s="105"/>
    </row>
    <row r="2408" ht="12.75">
      <c r="R2408" s="105"/>
    </row>
    <row r="2409" ht="12.75">
      <c r="R2409" s="105"/>
    </row>
    <row r="2410" ht="12.75">
      <c r="R2410" s="105"/>
    </row>
    <row r="2411" ht="12.75">
      <c r="R2411" s="105"/>
    </row>
    <row r="2412" ht="12.75">
      <c r="R2412" s="105"/>
    </row>
    <row r="2413" ht="12.75">
      <c r="R2413" s="105"/>
    </row>
    <row r="2414" ht="12.75">
      <c r="R2414" s="105"/>
    </row>
    <row r="2415" ht="12.75">
      <c r="R2415" s="105"/>
    </row>
    <row r="2416" ht="12.75">
      <c r="R2416" s="105"/>
    </row>
    <row r="2417" ht="12.75">
      <c r="R2417" s="105"/>
    </row>
    <row r="2418" ht="12.75">
      <c r="R2418" s="105"/>
    </row>
    <row r="2419" ht="12.75">
      <c r="R2419" s="105"/>
    </row>
    <row r="2420" ht="12.75">
      <c r="R2420" s="105"/>
    </row>
    <row r="2421" ht="12.75">
      <c r="R2421" s="105"/>
    </row>
    <row r="2422" ht="12.75">
      <c r="R2422" s="105"/>
    </row>
    <row r="2423" ht="12.75">
      <c r="R2423" s="105"/>
    </row>
    <row r="2424" ht="12.75">
      <c r="R2424" s="105"/>
    </row>
    <row r="2425" ht="12.75">
      <c r="R2425" s="105"/>
    </row>
    <row r="2426" ht="12.75">
      <c r="R2426" s="105"/>
    </row>
    <row r="2427" ht="12.75">
      <c r="R2427" s="105"/>
    </row>
    <row r="2428" ht="12.75">
      <c r="R2428" s="105"/>
    </row>
    <row r="2429" ht="12.75">
      <c r="R2429" s="105"/>
    </row>
    <row r="2430" ht="12.75">
      <c r="R2430" s="105"/>
    </row>
    <row r="2431" ht="12.75">
      <c r="R2431" s="105"/>
    </row>
    <row r="2432" ht="12.75">
      <c r="R2432" s="105"/>
    </row>
    <row r="2433" ht="12.75">
      <c r="R2433" s="105"/>
    </row>
    <row r="2434" ht="12.75">
      <c r="R2434" s="105"/>
    </row>
    <row r="2435" ht="12.75">
      <c r="R2435" s="105"/>
    </row>
    <row r="2436" ht="12.75">
      <c r="R2436" s="105"/>
    </row>
    <row r="2437" ht="12.75">
      <c r="R2437" s="105"/>
    </row>
    <row r="2438" ht="12.75">
      <c r="R2438" s="105"/>
    </row>
    <row r="2439" ht="12.75">
      <c r="R2439" s="105"/>
    </row>
    <row r="2440" ht="12.75">
      <c r="R2440" s="105"/>
    </row>
    <row r="2441" ht="12.75">
      <c r="R2441" s="105"/>
    </row>
    <row r="2442" ht="12.75">
      <c r="R2442" s="105"/>
    </row>
    <row r="2443" ht="12.75">
      <c r="R2443" s="105"/>
    </row>
    <row r="2444" ht="12.75">
      <c r="R2444" s="105"/>
    </row>
    <row r="2445" ht="12.75">
      <c r="R2445" s="105"/>
    </row>
    <row r="2446" ht="12.75">
      <c r="R2446" s="105"/>
    </row>
    <row r="2447" ht="12.75">
      <c r="R2447" s="105"/>
    </row>
    <row r="2448" ht="12.75">
      <c r="R2448" s="105"/>
    </row>
    <row r="2449" ht="12.75">
      <c r="R2449" s="105"/>
    </row>
    <row r="2450" ht="12.75">
      <c r="R2450" s="105"/>
    </row>
    <row r="2451" ht="12.75">
      <c r="R2451" s="105"/>
    </row>
    <row r="2452" ht="12.75">
      <c r="R2452" s="105"/>
    </row>
    <row r="2453" ht="12.75">
      <c r="R2453" s="105"/>
    </row>
    <row r="2454" ht="12.75">
      <c r="R2454" s="105"/>
    </row>
    <row r="2455" ht="12.75">
      <c r="R2455" s="105"/>
    </row>
    <row r="2456" ht="12.75">
      <c r="R2456" s="105"/>
    </row>
    <row r="2457" ht="12.75">
      <c r="R2457" s="105"/>
    </row>
    <row r="2458" ht="12.75">
      <c r="R2458" s="105"/>
    </row>
    <row r="2459" ht="12.75">
      <c r="R2459" s="105"/>
    </row>
    <row r="2460" ht="12.75">
      <c r="R2460" s="105"/>
    </row>
    <row r="2461" ht="12.75">
      <c r="R2461" s="105"/>
    </row>
    <row r="2462" ht="12.75">
      <c r="R2462" s="105"/>
    </row>
    <row r="2463" ht="12.75">
      <c r="R2463" s="105"/>
    </row>
    <row r="2464" ht="12.75">
      <c r="R2464" s="105"/>
    </row>
    <row r="2465" ht="12.75">
      <c r="R2465" s="105"/>
    </row>
    <row r="2466" ht="12.75">
      <c r="R2466" s="105"/>
    </row>
    <row r="2467" ht="12.75">
      <c r="R2467" s="105"/>
    </row>
    <row r="2468" ht="12.75">
      <c r="R2468" s="105"/>
    </row>
    <row r="2469" ht="12.75">
      <c r="R2469" s="105"/>
    </row>
    <row r="2470" ht="12.75">
      <c r="R2470" s="105"/>
    </row>
    <row r="2471" ht="12.75">
      <c r="R2471" s="105"/>
    </row>
    <row r="2472" ht="12.75">
      <c r="R2472" s="105"/>
    </row>
    <row r="2473" ht="12.75">
      <c r="R2473" s="105"/>
    </row>
    <row r="2474" ht="12.75">
      <c r="R2474" s="105"/>
    </row>
    <row r="2475" ht="12.75">
      <c r="R2475" s="105"/>
    </row>
    <row r="2476" ht="12.75">
      <c r="R2476" s="105"/>
    </row>
    <row r="2477" ht="12.75">
      <c r="R2477" s="105"/>
    </row>
    <row r="2478" ht="12.75">
      <c r="R2478" s="105"/>
    </row>
    <row r="2479" ht="12.75">
      <c r="R2479" s="105"/>
    </row>
    <row r="2480" ht="12.75">
      <c r="R2480" s="105"/>
    </row>
    <row r="2481" ht="12.75">
      <c r="R2481" s="105"/>
    </row>
    <row r="2482" ht="12.75">
      <c r="R2482" s="105"/>
    </row>
    <row r="2483" ht="12.75">
      <c r="R2483" s="105"/>
    </row>
    <row r="2484" ht="12.75">
      <c r="R2484" s="105"/>
    </row>
    <row r="2485" ht="12.75">
      <c r="R2485" s="105"/>
    </row>
    <row r="2486" ht="12.75">
      <c r="R2486" s="105"/>
    </row>
    <row r="2487" ht="12.75">
      <c r="R2487" s="105"/>
    </row>
    <row r="2488" ht="12.75">
      <c r="R2488" s="105"/>
    </row>
    <row r="2489" ht="12.75">
      <c r="R2489" s="105"/>
    </row>
    <row r="2490" ht="12.75">
      <c r="R2490" s="105"/>
    </row>
    <row r="2491" ht="12.75">
      <c r="R2491" s="105"/>
    </row>
    <row r="2492" ht="12.75">
      <c r="R2492" s="105"/>
    </row>
    <row r="2493" ht="12.75">
      <c r="R2493" s="105"/>
    </row>
    <row r="2494" ht="12.75">
      <c r="R2494" s="105"/>
    </row>
    <row r="2495" ht="12.75">
      <c r="R2495" s="105"/>
    </row>
    <row r="2496" ht="12.75">
      <c r="R2496" s="105"/>
    </row>
    <row r="2497" ht="12.75">
      <c r="R2497" s="105"/>
    </row>
    <row r="2498" ht="12.75">
      <c r="R2498" s="105"/>
    </row>
    <row r="2499" ht="12.75">
      <c r="R2499" s="105"/>
    </row>
    <row r="2500" ht="12.75">
      <c r="R2500" s="105"/>
    </row>
    <row r="2501" ht="12.75">
      <c r="R2501" s="105"/>
    </row>
    <row r="2502" ht="12.75">
      <c r="R2502" s="105"/>
    </row>
    <row r="2503" ht="12.75">
      <c r="R2503" s="105"/>
    </row>
    <row r="2504" ht="12.75">
      <c r="R2504" s="105"/>
    </row>
    <row r="2505" ht="12.75">
      <c r="R2505" s="105"/>
    </row>
    <row r="2506" ht="12.75">
      <c r="R2506" s="105"/>
    </row>
    <row r="2507" ht="12.75">
      <c r="R2507" s="105"/>
    </row>
    <row r="2508" ht="12.75">
      <c r="R2508" s="105"/>
    </row>
    <row r="2509" ht="12.75">
      <c r="R2509" s="105"/>
    </row>
    <row r="2510" ht="12.75">
      <c r="R2510" s="105"/>
    </row>
    <row r="2511" ht="12.75">
      <c r="R2511" s="105"/>
    </row>
    <row r="2512" ht="12.75">
      <c r="R2512" s="105"/>
    </row>
    <row r="2513" ht="12.75">
      <c r="R2513" s="105"/>
    </row>
    <row r="2514" ht="12.75">
      <c r="R2514" s="105"/>
    </row>
    <row r="2515" ht="12.75">
      <c r="R2515" s="105"/>
    </row>
    <row r="2516" ht="12.75">
      <c r="R2516" s="105"/>
    </row>
    <row r="2517" ht="12.75">
      <c r="R2517" s="105"/>
    </row>
    <row r="2518" ht="12.75">
      <c r="R2518" s="105"/>
    </row>
    <row r="2519" ht="12.75">
      <c r="R2519" s="105"/>
    </row>
    <row r="2520" ht="12.75">
      <c r="R2520" s="105"/>
    </row>
    <row r="2521" ht="12.75">
      <c r="R2521" s="105"/>
    </row>
    <row r="2522" ht="12.75">
      <c r="R2522" s="105"/>
    </row>
    <row r="2523" ht="12.75">
      <c r="R2523" s="105"/>
    </row>
    <row r="2524" ht="12.75">
      <c r="R2524" s="105"/>
    </row>
    <row r="2525" ht="12.75">
      <c r="R2525" s="105"/>
    </row>
    <row r="2526" ht="12.75">
      <c r="R2526" s="105"/>
    </row>
    <row r="2527" ht="12.75">
      <c r="R2527" s="105"/>
    </row>
    <row r="2528" ht="12.75">
      <c r="R2528" s="105"/>
    </row>
    <row r="2529" ht="12.75">
      <c r="R2529" s="105"/>
    </row>
    <row r="2530" ht="12.75">
      <c r="R2530" s="105"/>
    </row>
    <row r="2531" ht="12.75">
      <c r="R2531" s="105"/>
    </row>
    <row r="2532" ht="12.75">
      <c r="R2532" s="105"/>
    </row>
    <row r="2533" ht="12.75">
      <c r="R2533" s="105"/>
    </row>
    <row r="2534" ht="12.75">
      <c r="R2534" s="105"/>
    </row>
    <row r="2535" ht="12.75">
      <c r="R2535" s="105"/>
    </row>
    <row r="2536" ht="12.75">
      <c r="R2536" s="105"/>
    </row>
    <row r="2537" ht="12.75">
      <c r="R2537" s="105"/>
    </row>
    <row r="2538" ht="12.75">
      <c r="R2538" s="105"/>
    </row>
    <row r="2539" ht="12.75">
      <c r="R2539" s="105"/>
    </row>
    <row r="2540" ht="12.75">
      <c r="R2540" s="105"/>
    </row>
    <row r="2541" ht="12.75">
      <c r="R2541" s="105"/>
    </row>
    <row r="2542" ht="12.75">
      <c r="R2542" s="105"/>
    </row>
    <row r="2543" ht="12.75">
      <c r="R2543" s="105"/>
    </row>
    <row r="2544" ht="12.75">
      <c r="R2544" s="105"/>
    </row>
    <row r="2545" ht="12.75">
      <c r="R2545" s="105"/>
    </row>
    <row r="2546" ht="12.75">
      <c r="R2546" s="105"/>
    </row>
    <row r="2547" ht="12.75">
      <c r="R2547" s="105"/>
    </row>
    <row r="2548" ht="12.75">
      <c r="R2548" s="105"/>
    </row>
    <row r="2549" ht="12.75">
      <c r="R2549" s="105"/>
    </row>
    <row r="2550" ht="12.75">
      <c r="R2550" s="105"/>
    </row>
    <row r="2551" ht="12.75">
      <c r="R2551" s="105"/>
    </row>
    <row r="2552" ht="12.75">
      <c r="R2552" s="105"/>
    </row>
    <row r="2553" ht="12.75">
      <c r="R2553" s="105"/>
    </row>
    <row r="2554" ht="12.75">
      <c r="R2554" s="105"/>
    </row>
    <row r="2555" ht="12.75">
      <c r="R2555" s="105"/>
    </row>
    <row r="2556" ht="12.75">
      <c r="R2556" s="105"/>
    </row>
    <row r="2557" ht="12.75">
      <c r="R2557" s="105"/>
    </row>
    <row r="2558" ht="12.75">
      <c r="R2558" s="105"/>
    </row>
    <row r="2559" ht="12.75">
      <c r="R2559" s="105"/>
    </row>
    <row r="2560" ht="12.75">
      <c r="R2560" s="105"/>
    </row>
    <row r="2561" ht="12.75">
      <c r="R2561" s="105"/>
    </row>
    <row r="2562" ht="12.75">
      <c r="R2562" s="105"/>
    </row>
    <row r="2563" ht="12.75">
      <c r="R2563" s="105"/>
    </row>
    <row r="2564" ht="12.75">
      <c r="R2564" s="105"/>
    </row>
    <row r="2565" ht="12.75">
      <c r="R2565" s="105"/>
    </row>
    <row r="2566" ht="12.75">
      <c r="R2566" s="105"/>
    </row>
    <row r="2567" ht="12.75">
      <c r="R2567" s="105"/>
    </row>
    <row r="2568" ht="12.75">
      <c r="R2568" s="105"/>
    </row>
    <row r="2569" ht="12.75">
      <c r="R2569" s="105"/>
    </row>
    <row r="2570" ht="12.75">
      <c r="R2570" s="105"/>
    </row>
    <row r="2571" ht="12.75">
      <c r="R2571" s="105"/>
    </row>
    <row r="2572" ht="12.75">
      <c r="R2572" s="105"/>
    </row>
    <row r="2573" ht="12.75">
      <c r="R2573" s="105"/>
    </row>
    <row r="2574" ht="12.75">
      <c r="R2574" s="105"/>
    </row>
    <row r="2575" ht="12.75">
      <c r="R2575" s="105"/>
    </row>
    <row r="2576" ht="12.75">
      <c r="R2576" s="105"/>
    </row>
    <row r="2577" ht="12.75">
      <c r="R2577" s="105"/>
    </row>
    <row r="2578" ht="12.75">
      <c r="R2578" s="105"/>
    </row>
    <row r="2579" ht="12.75">
      <c r="R2579" s="105"/>
    </row>
    <row r="2580" ht="12.75">
      <c r="R2580" s="105"/>
    </row>
    <row r="2581" ht="12.75">
      <c r="R2581" s="105"/>
    </row>
    <row r="2582" ht="12.75">
      <c r="R2582" s="105"/>
    </row>
    <row r="2583" ht="12.75">
      <c r="R2583" s="105"/>
    </row>
    <row r="2584" ht="12.75">
      <c r="R2584" s="105"/>
    </row>
    <row r="2585" ht="12.75">
      <c r="R2585" s="105"/>
    </row>
    <row r="2586" ht="12.75">
      <c r="R2586" s="105"/>
    </row>
    <row r="2587" ht="12.75">
      <c r="R2587" s="105"/>
    </row>
    <row r="2588" ht="12.75">
      <c r="R2588" s="105"/>
    </row>
    <row r="2589" ht="12.75">
      <c r="R2589" s="105"/>
    </row>
    <row r="2590" ht="12.75">
      <c r="R2590" s="105"/>
    </row>
    <row r="2591" ht="12.75">
      <c r="R2591" s="105"/>
    </row>
    <row r="2592" ht="12.75">
      <c r="R2592" s="105"/>
    </row>
    <row r="2593" ht="12.75">
      <c r="R2593" s="105"/>
    </row>
    <row r="2594" ht="12.75">
      <c r="R2594" s="105"/>
    </row>
    <row r="2595" ht="12.75">
      <c r="R2595" s="105"/>
    </row>
    <row r="2596" ht="12.75">
      <c r="R2596" s="105"/>
    </row>
    <row r="2597" ht="12.75">
      <c r="R2597" s="105"/>
    </row>
    <row r="2598" ht="12.75">
      <c r="R2598" s="105"/>
    </row>
    <row r="2599" ht="12.75">
      <c r="R2599" s="105"/>
    </row>
    <row r="2600" ht="12.75">
      <c r="R2600" s="105"/>
    </row>
    <row r="2601" ht="12.75">
      <c r="R2601" s="105"/>
    </row>
    <row r="2602" ht="12.75">
      <c r="R2602" s="105"/>
    </row>
    <row r="2603" ht="12.75">
      <c r="R2603" s="105"/>
    </row>
    <row r="2604" ht="12.75">
      <c r="R2604" s="105"/>
    </row>
    <row r="2605" ht="12.75">
      <c r="R2605" s="105"/>
    </row>
    <row r="2606" ht="12.75">
      <c r="R2606" s="105"/>
    </row>
    <row r="2607" ht="12.75">
      <c r="R2607" s="105"/>
    </row>
    <row r="2608" ht="12.75">
      <c r="R2608" s="105"/>
    </row>
    <row r="2609" ht="12.75">
      <c r="R2609" s="105"/>
    </row>
    <row r="2610" ht="12.75">
      <c r="R2610" s="105"/>
    </row>
    <row r="2611" ht="12.75">
      <c r="R2611" s="105"/>
    </row>
    <row r="2612" ht="12.75">
      <c r="R2612" s="105"/>
    </row>
    <row r="2613" ht="12.75">
      <c r="R2613" s="105"/>
    </row>
    <row r="2614" ht="12.75">
      <c r="R2614" s="105"/>
    </row>
    <row r="2615" ht="12.75">
      <c r="R2615" s="105"/>
    </row>
    <row r="2616" ht="12.75">
      <c r="R2616" s="105"/>
    </row>
    <row r="2617" ht="12.75">
      <c r="R2617" s="105"/>
    </row>
    <row r="2618" ht="12.75">
      <c r="R2618" s="105"/>
    </row>
    <row r="2619" ht="12.75">
      <c r="R2619" s="105"/>
    </row>
    <row r="2620" ht="12.75">
      <c r="R2620" s="105"/>
    </row>
    <row r="2621" ht="12.75">
      <c r="R2621" s="105"/>
    </row>
    <row r="2622" ht="12.75">
      <c r="R2622" s="105"/>
    </row>
    <row r="2623" ht="12.75">
      <c r="R2623" s="105"/>
    </row>
    <row r="2624" ht="12.75">
      <c r="R2624" s="105"/>
    </row>
    <row r="2625" ht="12.75">
      <c r="R2625" s="105"/>
    </row>
    <row r="2626" ht="12.75">
      <c r="R2626" s="105"/>
    </row>
    <row r="2627" ht="12.75">
      <c r="R2627" s="105"/>
    </row>
    <row r="2628" ht="12.75">
      <c r="R2628" s="105"/>
    </row>
    <row r="2629" ht="12.75">
      <c r="R2629" s="105"/>
    </row>
    <row r="2630" ht="12.75">
      <c r="R2630" s="105"/>
    </row>
    <row r="2631" ht="12.75">
      <c r="R2631" s="105"/>
    </row>
    <row r="2632" ht="12.75">
      <c r="R2632" s="105"/>
    </row>
    <row r="2633" ht="12.75">
      <c r="R2633" s="105"/>
    </row>
    <row r="2634" ht="12.75">
      <c r="R2634" s="105"/>
    </row>
    <row r="2635" ht="12.75">
      <c r="R2635" s="105"/>
    </row>
    <row r="2636" ht="12.75">
      <c r="R2636" s="105"/>
    </row>
    <row r="2637" ht="12.75">
      <c r="R2637" s="105"/>
    </row>
    <row r="2638" ht="12.75">
      <c r="R2638" s="105"/>
    </row>
    <row r="2639" ht="12.75">
      <c r="R2639" s="105"/>
    </row>
    <row r="2640" ht="12.75">
      <c r="R2640" s="105"/>
    </row>
    <row r="2641" ht="12.75">
      <c r="R2641" s="105"/>
    </row>
    <row r="2642" ht="12.75">
      <c r="R2642" s="105"/>
    </row>
    <row r="2643" ht="12.75">
      <c r="R2643" s="105"/>
    </row>
    <row r="2644" ht="12.75">
      <c r="R2644" s="105"/>
    </row>
    <row r="2645" ht="12.75">
      <c r="R2645" s="105"/>
    </row>
    <row r="2646" ht="12.75">
      <c r="R2646" s="105"/>
    </row>
    <row r="2647" ht="12.75">
      <c r="R2647" s="105"/>
    </row>
    <row r="2648" ht="12.75">
      <c r="R2648" s="105"/>
    </row>
    <row r="2649" ht="12.75">
      <c r="R2649" s="105"/>
    </row>
    <row r="2650" ht="12.75">
      <c r="R2650" s="105"/>
    </row>
    <row r="2651" ht="12.75">
      <c r="R2651" s="105"/>
    </row>
    <row r="2652" ht="12.75">
      <c r="R2652" s="105"/>
    </row>
    <row r="2653" ht="12.75">
      <c r="R2653" s="105"/>
    </row>
    <row r="2654" ht="12.75">
      <c r="R2654" s="105"/>
    </row>
    <row r="2655" ht="12.75">
      <c r="R2655" s="105"/>
    </row>
    <row r="2656" ht="12.75">
      <c r="R2656" s="105"/>
    </row>
    <row r="2657" ht="12.75">
      <c r="R2657" s="105"/>
    </row>
    <row r="2658" ht="12.75">
      <c r="R2658" s="105"/>
    </row>
    <row r="2659" ht="12.75">
      <c r="R2659" s="105"/>
    </row>
    <row r="2660" ht="12.75">
      <c r="R2660" s="105"/>
    </row>
    <row r="2661" ht="12.75">
      <c r="R2661" s="105"/>
    </row>
    <row r="2662" ht="12.75">
      <c r="R2662" s="105"/>
    </row>
    <row r="2663" ht="12.75">
      <c r="R2663" s="105"/>
    </row>
    <row r="2664" ht="12.75">
      <c r="R2664" s="105"/>
    </row>
    <row r="2665" ht="12.75">
      <c r="R2665" s="105"/>
    </row>
    <row r="2666" ht="12.75">
      <c r="R2666" s="105"/>
    </row>
    <row r="2667" ht="12.75">
      <c r="R2667" s="105"/>
    </row>
    <row r="2668" ht="12.75">
      <c r="R2668" s="105"/>
    </row>
    <row r="2669" ht="12.75">
      <c r="R2669" s="105"/>
    </row>
    <row r="2670" ht="12.75">
      <c r="R2670" s="105"/>
    </row>
    <row r="2671" ht="12.75">
      <c r="R2671" s="105"/>
    </row>
    <row r="2672" ht="12.75">
      <c r="R2672" s="105"/>
    </row>
    <row r="2673" ht="12.75">
      <c r="R2673" s="105"/>
    </row>
    <row r="2674" ht="12.75">
      <c r="R2674" s="105"/>
    </row>
    <row r="2675" ht="12.75">
      <c r="R2675" s="105"/>
    </row>
    <row r="2676" ht="12.75">
      <c r="R2676" s="105"/>
    </row>
    <row r="2677" ht="12.75">
      <c r="R2677" s="105"/>
    </row>
    <row r="2678" ht="12.75">
      <c r="R2678" s="105"/>
    </row>
    <row r="2679" ht="12.75">
      <c r="R2679" s="105"/>
    </row>
    <row r="2680" ht="12.75">
      <c r="R2680" s="105"/>
    </row>
    <row r="2681" ht="12.75">
      <c r="R2681" s="105"/>
    </row>
    <row r="2682" ht="12.75">
      <c r="R2682" s="105"/>
    </row>
    <row r="2683" ht="12.75">
      <c r="R2683" s="105"/>
    </row>
    <row r="2684" ht="12.75">
      <c r="R2684" s="105"/>
    </row>
    <row r="2685" ht="12.75">
      <c r="R2685" s="105"/>
    </row>
    <row r="2686" ht="12.75">
      <c r="R2686" s="105"/>
    </row>
    <row r="2687" ht="12.75">
      <c r="R2687" s="105"/>
    </row>
    <row r="2688" ht="12.75">
      <c r="R2688" s="105"/>
    </row>
    <row r="2689" ht="12.75">
      <c r="R2689" s="105"/>
    </row>
    <row r="2690" ht="12.75">
      <c r="R2690" s="105"/>
    </row>
    <row r="2691" ht="12.75">
      <c r="R2691" s="105"/>
    </row>
    <row r="2692" ht="12.75">
      <c r="R2692" s="105"/>
    </row>
    <row r="2693" ht="12.75">
      <c r="R2693" s="105"/>
    </row>
    <row r="2694" ht="12.75">
      <c r="R2694" s="105"/>
    </row>
    <row r="2695" ht="12.75">
      <c r="R2695" s="105"/>
    </row>
    <row r="2696" ht="12.75">
      <c r="R2696" s="105"/>
    </row>
    <row r="2697" ht="12.75">
      <c r="R2697" s="105"/>
    </row>
    <row r="2698" ht="12.75">
      <c r="R2698" s="105"/>
    </row>
    <row r="2699" ht="12.75">
      <c r="R2699" s="105"/>
    </row>
    <row r="2700" ht="12.75">
      <c r="R2700" s="105"/>
    </row>
    <row r="2701" ht="12.75">
      <c r="R2701" s="105"/>
    </row>
    <row r="2702" ht="12.75">
      <c r="R2702" s="105"/>
    </row>
    <row r="2703" ht="12.75">
      <c r="R2703" s="105"/>
    </row>
    <row r="2704" ht="12.75">
      <c r="R2704" s="105"/>
    </row>
    <row r="2705" ht="12.75">
      <c r="R2705" s="105"/>
    </row>
    <row r="2706" ht="12.75">
      <c r="R2706" s="105"/>
    </row>
    <row r="2707" ht="12.75">
      <c r="R2707" s="105"/>
    </row>
    <row r="2708" ht="12.75">
      <c r="R2708" s="105"/>
    </row>
    <row r="2709" ht="12.75">
      <c r="R2709" s="105"/>
    </row>
    <row r="2710" ht="12.75">
      <c r="R2710" s="105"/>
    </row>
    <row r="2711" ht="12.75">
      <c r="R2711" s="105"/>
    </row>
    <row r="2712" ht="12.75">
      <c r="R2712" s="105"/>
    </row>
    <row r="2713" ht="12.75">
      <c r="R2713" s="105"/>
    </row>
    <row r="2714" ht="12.75">
      <c r="R2714" s="105"/>
    </row>
    <row r="2715" ht="12.75">
      <c r="R2715" s="105"/>
    </row>
    <row r="2716" ht="12.75">
      <c r="R2716" s="105"/>
    </row>
    <row r="2717" ht="12.75">
      <c r="R2717" s="105"/>
    </row>
    <row r="2718" ht="12.75">
      <c r="R2718" s="105"/>
    </row>
    <row r="2719" ht="12.75">
      <c r="R2719" s="105"/>
    </row>
    <row r="2720" ht="12.75">
      <c r="R2720" s="105"/>
    </row>
    <row r="2721" ht="12.75">
      <c r="R2721" s="105"/>
    </row>
    <row r="2722" ht="12.75">
      <c r="R2722" s="105"/>
    </row>
    <row r="2723" ht="12.75">
      <c r="R2723" s="105"/>
    </row>
    <row r="2724" ht="12.75">
      <c r="R2724" s="105"/>
    </row>
    <row r="2725" ht="12.75">
      <c r="R2725" s="105"/>
    </row>
    <row r="2726" ht="12.75">
      <c r="R2726" s="105"/>
    </row>
    <row r="2727" ht="12.75">
      <c r="R2727" s="105"/>
    </row>
    <row r="2728" ht="12.75">
      <c r="R2728" s="105"/>
    </row>
    <row r="2729" ht="12.75">
      <c r="R2729" s="105"/>
    </row>
    <row r="2730" ht="12.75">
      <c r="R2730" s="105"/>
    </row>
    <row r="2731" ht="12.75">
      <c r="R2731" s="105"/>
    </row>
    <row r="2732" ht="12.75">
      <c r="R2732" s="105"/>
    </row>
    <row r="2733" ht="12.75">
      <c r="R2733" s="105"/>
    </row>
    <row r="2734" ht="12.75">
      <c r="R2734" s="105"/>
    </row>
    <row r="2735" ht="12.75">
      <c r="R2735" s="105"/>
    </row>
    <row r="2736" ht="12.75">
      <c r="R2736" s="105"/>
    </row>
    <row r="2737" ht="12.75">
      <c r="R2737" s="105"/>
    </row>
    <row r="2738" ht="12.75">
      <c r="R2738" s="105"/>
    </row>
    <row r="2739" ht="12.75">
      <c r="R2739" s="105"/>
    </row>
    <row r="2740" ht="12.75">
      <c r="R2740" s="105"/>
    </row>
    <row r="2741" ht="12.75">
      <c r="R2741" s="105"/>
    </row>
    <row r="2742" ht="12.75">
      <c r="R2742" s="105"/>
    </row>
    <row r="2743" ht="12.75">
      <c r="R2743" s="105"/>
    </row>
    <row r="2744" ht="12.75">
      <c r="R2744" s="105"/>
    </row>
    <row r="2745" ht="12.75">
      <c r="R2745" s="105"/>
    </row>
    <row r="2746" ht="12.75">
      <c r="R2746" s="105"/>
    </row>
    <row r="2747" ht="12.75">
      <c r="R2747" s="105"/>
    </row>
    <row r="2748" ht="12.75">
      <c r="R2748" s="105"/>
    </row>
    <row r="2749" ht="12.75">
      <c r="R2749" s="105"/>
    </row>
    <row r="2750" ht="12.75">
      <c r="R2750" s="105"/>
    </row>
    <row r="2751" ht="12.75">
      <c r="R2751" s="105"/>
    </row>
    <row r="2752" ht="12.75">
      <c r="R2752" s="105"/>
    </row>
    <row r="2753" ht="12.75">
      <c r="R2753" s="105"/>
    </row>
    <row r="2754" ht="12.75">
      <c r="R2754" s="105"/>
    </row>
    <row r="2755" ht="12.75">
      <c r="R2755" s="105"/>
    </row>
    <row r="2756" ht="12.75">
      <c r="R2756" s="105"/>
    </row>
    <row r="2757" ht="12.75">
      <c r="R2757" s="105"/>
    </row>
    <row r="2758" ht="12.75">
      <c r="R2758" s="105"/>
    </row>
    <row r="2759" ht="12.75">
      <c r="R2759" s="105"/>
    </row>
    <row r="2760" ht="12.75">
      <c r="R2760" s="105"/>
    </row>
    <row r="2761" ht="12.75">
      <c r="R2761" s="105"/>
    </row>
    <row r="2762" ht="12.75">
      <c r="R2762" s="105"/>
    </row>
    <row r="2763" ht="12.75">
      <c r="R2763" s="105"/>
    </row>
    <row r="2764" ht="12.75">
      <c r="R2764" s="105"/>
    </row>
    <row r="2765" ht="12.75">
      <c r="R2765" s="105"/>
    </row>
    <row r="2766" ht="12.75">
      <c r="R2766" s="105"/>
    </row>
    <row r="2767" ht="12.75">
      <c r="R2767" s="105"/>
    </row>
    <row r="2768" ht="12.75">
      <c r="R2768" s="105"/>
    </row>
    <row r="2769" ht="12.75">
      <c r="R2769" s="105"/>
    </row>
    <row r="2770" ht="12.75">
      <c r="R2770" s="105"/>
    </row>
    <row r="2771" ht="12.75">
      <c r="R2771" s="105"/>
    </row>
    <row r="2772" ht="12.75">
      <c r="R2772" s="105"/>
    </row>
    <row r="2773" ht="12.75">
      <c r="R2773" s="105"/>
    </row>
    <row r="2774" ht="12.75">
      <c r="R2774" s="105"/>
    </row>
    <row r="2775" ht="12.75">
      <c r="R2775" s="105"/>
    </row>
    <row r="2776" ht="12.75">
      <c r="R2776" s="105"/>
    </row>
    <row r="2777" ht="12.75">
      <c r="R2777" s="105"/>
    </row>
    <row r="2778" ht="12.75">
      <c r="R2778" s="105"/>
    </row>
    <row r="2779" ht="12.75">
      <c r="R2779" s="105"/>
    </row>
    <row r="2780" ht="12.75">
      <c r="R2780" s="105"/>
    </row>
    <row r="2781" ht="12.75">
      <c r="R2781" s="105"/>
    </row>
    <row r="2782" ht="12.75">
      <c r="R2782" s="105"/>
    </row>
    <row r="2783" ht="12.75">
      <c r="R2783" s="105"/>
    </row>
    <row r="2784" ht="12.75">
      <c r="R2784" s="105"/>
    </row>
    <row r="2785" ht="12.75">
      <c r="R2785" s="105"/>
    </row>
    <row r="2786" ht="12.75">
      <c r="R2786" s="105"/>
    </row>
    <row r="2787" ht="12.75">
      <c r="R2787" s="105"/>
    </row>
    <row r="2788" ht="12.75">
      <c r="R2788" s="105"/>
    </row>
    <row r="2789" ht="12.75">
      <c r="R2789" s="105"/>
    </row>
    <row r="2790" ht="12.75">
      <c r="R2790" s="105"/>
    </row>
    <row r="2791" ht="12.75">
      <c r="R2791" s="105"/>
    </row>
    <row r="2792" ht="12.75">
      <c r="R2792" s="105"/>
    </row>
    <row r="2793" ht="12.75">
      <c r="R2793" s="105"/>
    </row>
    <row r="2794" ht="12.75">
      <c r="R2794" s="105"/>
    </row>
    <row r="2795" ht="12.75">
      <c r="R2795" s="105"/>
    </row>
    <row r="2796" ht="12.75">
      <c r="R2796" s="105"/>
    </row>
    <row r="2797" ht="12.75">
      <c r="R2797" s="105"/>
    </row>
    <row r="2798" ht="12.75">
      <c r="R2798" s="105"/>
    </row>
    <row r="2799" ht="12.75">
      <c r="R2799" s="105"/>
    </row>
    <row r="2800" ht="12.75">
      <c r="R2800" s="105"/>
    </row>
    <row r="2801" ht="12.75">
      <c r="R2801" s="105"/>
    </row>
    <row r="2802" ht="12.75">
      <c r="R2802" s="105"/>
    </row>
    <row r="2803" ht="12.75">
      <c r="R2803" s="105"/>
    </row>
    <row r="2804" ht="12.75">
      <c r="R2804" s="105"/>
    </row>
    <row r="2805" ht="12.75">
      <c r="R2805" s="105"/>
    </row>
    <row r="2806" ht="12.75">
      <c r="R2806" s="105"/>
    </row>
    <row r="2807" ht="12.75">
      <c r="R2807" s="105"/>
    </row>
    <row r="2808" ht="12.75">
      <c r="R2808" s="105"/>
    </row>
    <row r="2809" ht="12.75">
      <c r="R2809" s="105"/>
    </row>
    <row r="2810" ht="12.75">
      <c r="R2810" s="105"/>
    </row>
    <row r="2811" ht="12.75">
      <c r="R2811" s="105"/>
    </row>
    <row r="2812" ht="12.75">
      <c r="R2812" s="105"/>
    </row>
    <row r="2813" ht="12.75">
      <c r="R2813" s="105"/>
    </row>
    <row r="2814" ht="12.75">
      <c r="R2814" s="105"/>
    </row>
    <row r="2815" ht="12.75">
      <c r="R2815" s="105"/>
    </row>
    <row r="2816" ht="12.75">
      <c r="R2816" s="105"/>
    </row>
    <row r="2817" ht="12.75">
      <c r="R2817" s="105"/>
    </row>
    <row r="2818" ht="12.75">
      <c r="R2818" s="105"/>
    </row>
    <row r="2819" ht="12.75">
      <c r="R2819" s="105"/>
    </row>
    <row r="2820" ht="12.75">
      <c r="R2820" s="105"/>
    </row>
    <row r="2821" ht="12.75">
      <c r="R2821" s="105"/>
    </row>
    <row r="2822" ht="12.75">
      <c r="R2822" s="105"/>
    </row>
    <row r="2823" ht="12.75">
      <c r="R2823" s="105"/>
    </row>
    <row r="2824" ht="12.75">
      <c r="R2824" s="105"/>
    </row>
    <row r="2825" ht="12.75">
      <c r="R2825" s="105"/>
    </row>
    <row r="2826" ht="12.75">
      <c r="R2826" s="105"/>
    </row>
    <row r="2827" ht="12.75">
      <c r="R2827" s="105"/>
    </row>
    <row r="2828" ht="12.75">
      <c r="R2828" s="105"/>
    </row>
    <row r="2829" ht="12.75">
      <c r="R2829" s="105"/>
    </row>
    <row r="2830" ht="12.75">
      <c r="R2830" s="105"/>
    </row>
    <row r="2831" ht="12.75">
      <c r="R2831" s="105"/>
    </row>
    <row r="2832" ht="12.75">
      <c r="R2832" s="105"/>
    </row>
    <row r="2833" ht="12.75">
      <c r="R2833" s="105"/>
    </row>
    <row r="2834" ht="12.75">
      <c r="R2834" s="105"/>
    </row>
    <row r="2835" ht="12.75">
      <c r="R2835" s="105"/>
    </row>
    <row r="2836" ht="12.75">
      <c r="R2836" s="105"/>
    </row>
    <row r="2837" ht="12.75">
      <c r="R2837" s="105"/>
    </row>
    <row r="2838" ht="12.75">
      <c r="R2838" s="105"/>
    </row>
    <row r="2839" ht="12.75">
      <c r="R2839" s="105"/>
    </row>
    <row r="2840" ht="12.75">
      <c r="R2840" s="105"/>
    </row>
    <row r="2841" ht="12.75">
      <c r="R2841" s="105"/>
    </row>
    <row r="2842" ht="12.75">
      <c r="R2842" s="105"/>
    </row>
    <row r="2843" ht="12.75">
      <c r="R2843" s="105"/>
    </row>
    <row r="2844" ht="12.75">
      <c r="R2844" s="105"/>
    </row>
    <row r="2845" ht="12.75">
      <c r="R2845" s="105"/>
    </row>
    <row r="2846" ht="12.75">
      <c r="R2846" s="105"/>
    </row>
    <row r="2847" ht="12.75">
      <c r="R2847" s="105"/>
    </row>
    <row r="2848" ht="12.75">
      <c r="R2848" s="105"/>
    </row>
    <row r="2849" ht="12.75">
      <c r="R2849" s="105"/>
    </row>
    <row r="2850" ht="12.75">
      <c r="R2850" s="105"/>
    </row>
    <row r="2851" ht="12.75">
      <c r="R2851" s="105"/>
    </row>
    <row r="2852" ht="12.75">
      <c r="R2852" s="105"/>
    </row>
    <row r="2853" ht="12.75">
      <c r="R2853" s="105"/>
    </row>
    <row r="2854" ht="12.75">
      <c r="R2854" s="105"/>
    </row>
    <row r="2855" ht="12.75">
      <c r="R2855" s="105"/>
    </row>
    <row r="2856" ht="12.75">
      <c r="R2856" s="105"/>
    </row>
    <row r="2857" ht="12.75">
      <c r="R2857" s="105"/>
    </row>
    <row r="2858" ht="12.75">
      <c r="R2858" s="105"/>
    </row>
    <row r="2859" ht="12.75">
      <c r="R2859" s="105"/>
    </row>
    <row r="2860" ht="12.75">
      <c r="R2860" s="105"/>
    </row>
    <row r="2861" ht="12.75">
      <c r="R2861" s="105"/>
    </row>
    <row r="2862" ht="12.75">
      <c r="R2862" s="105"/>
    </row>
    <row r="2863" ht="12.75">
      <c r="R2863" s="105"/>
    </row>
    <row r="2864" ht="12.75">
      <c r="R2864" s="105"/>
    </row>
    <row r="2865" ht="12.75">
      <c r="R2865" s="105"/>
    </row>
    <row r="2866" ht="12.75">
      <c r="R2866" s="105"/>
    </row>
    <row r="2867" ht="12.75">
      <c r="R2867" s="105"/>
    </row>
    <row r="2868" ht="12.75">
      <c r="R2868" s="105"/>
    </row>
    <row r="2869" ht="12.75">
      <c r="R2869" s="105"/>
    </row>
    <row r="2870" ht="12.75">
      <c r="R2870" s="105"/>
    </row>
    <row r="2871" ht="12.75">
      <c r="R2871" s="105"/>
    </row>
    <row r="2872" ht="12.75">
      <c r="R2872" s="105"/>
    </row>
    <row r="2873" ht="12.75">
      <c r="R2873" s="105"/>
    </row>
    <row r="2874" ht="12.75">
      <c r="R2874" s="105"/>
    </row>
    <row r="2875" ht="12.75">
      <c r="R2875" s="105"/>
    </row>
    <row r="2876" ht="12.75">
      <c r="R2876" s="105"/>
    </row>
    <row r="2877" ht="12.75">
      <c r="R2877" s="105"/>
    </row>
    <row r="2878" ht="12.75">
      <c r="R2878" s="105"/>
    </row>
    <row r="2879" ht="12.75">
      <c r="R2879" s="105"/>
    </row>
    <row r="2880" ht="12.75">
      <c r="R2880" s="105"/>
    </row>
    <row r="2881" ht="12.75">
      <c r="R2881" s="105"/>
    </row>
    <row r="2882" ht="12.75">
      <c r="R2882" s="105"/>
    </row>
    <row r="2883" ht="12.75">
      <c r="R2883" s="105"/>
    </row>
    <row r="2884" ht="12.75">
      <c r="R2884" s="105"/>
    </row>
    <row r="2885" ht="12.75">
      <c r="R2885" s="105"/>
    </row>
    <row r="2886" ht="12.75">
      <c r="R2886" s="105"/>
    </row>
    <row r="2887" ht="12.75">
      <c r="R2887" s="105"/>
    </row>
    <row r="2888" ht="12.75">
      <c r="R2888" s="105"/>
    </row>
    <row r="2889" ht="12.75">
      <c r="R2889" s="105"/>
    </row>
    <row r="2890" ht="12.75">
      <c r="R2890" s="105"/>
    </row>
    <row r="2891" ht="12.75">
      <c r="R2891" s="105"/>
    </row>
    <row r="2892" ht="12.75">
      <c r="R2892" s="105"/>
    </row>
    <row r="2893" ht="12.75">
      <c r="R2893" s="105"/>
    </row>
    <row r="2894" ht="12.75">
      <c r="R2894" s="105"/>
    </row>
    <row r="2895" ht="12.75">
      <c r="R2895" s="105"/>
    </row>
    <row r="2896" ht="12.75">
      <c r="R2896" s="105"/>
    </row>
    <row r="2897" ht="12.75">
      <c r="R2897" s="105"/>
    </row>
    <row r="2898" ht="12.75">
      <c r="R2898" s="105"/>
    </row>
    <row r="2899" ht="12.75">
      <c r="R2899" s="105"/>
    </row>
    <row r="2900" ht="12.75">
      <c r="R2900" s="105"/>
    </row>
    <row r="2901" ht="12.75">
      <c r="R2901" s="105"/>
    </row>
    <row r="2902" ht="12.75">
      <c r="R2902" s="105"/>
    </row>
    <row r="2903" ht="12.75">
      <c r="R2903" s="105"/>
    </row>
    <row r="2904" ht="12.75">
      <c r="R2904" s="105"/>
    </row>
    <row r="2905" ht="12.75">
      <c r="R2905" s="105"/>
    </row>
    <row r="2906" ht="12.75">
      <c r="R2906" s="105"/>
    </row>
    <row r="2907" ht="12.75">
      <c r="R2907" s="105"/>
    </row>
    <row r="2908" ht="12.75">
      <c r="R2908" s="105"/>
    </row>
    <row r="2909" ht="12.75">
      <c r="R2909" s="105"/>
    </row>
    <row r="2910" ht="12.75">
      <c r="R2910" s="105"/>
    </row>
    <row r="2911" ht="12.75">
      <c r="R2911" s="105"/>
    </row>
    <row r="2912" ht="12.75">
      <c r="R2912" s="105"/>
    </row>
    <row r="2913" ht="12.75">
      <c r="R2913" s="105"/>
    </row>
  </sheetData>
  <printOptions horizontalCentered="1"/>
  <pageMargins left="0.3937007874015748" right="0.3937007874015748" top="0.5905511811023623" bottom="0.7874015748031497" header="0.5118110236220472" footer="0.5118110236220472"/>
  <pageSetup fitToHeight="5" fitToWidth="1"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1"/>
  <sheetViews>
    <sheetView tabSelected="1" workbookViewId="0" topLeftCell="B1">
      <selection activeCell="N46" sqref="N46"/>
    </sheetView>
  </sheetViews>
  <sheetFormatPr defaultColWidth="9.140625" defaultRowHeight="12.75"/>
  <cols>
    <col min="1" max="1" width="5.140625" style="12" customWidth="1"/>
    <col min="2" max="2" width="39.8515625" style="12" customWidth="1"/>
    <col min="3" max="5" width="8.7109375" style="12" hidden="1" customWidth="1"/>
    <col min="6" max="6" width="15.28125" style="12" customWidth="1"/>
    <col min="7" max="7" width="10.00390625" style="12" customWidth="1"/>
    <col min="8" max="8" width="8.7109375" style="12" hidden="1" customWidth="1"/>
    <col min="9" max="9" width="12.421875" style="101" customWidth="1"/>
    <col min="10" max="10" width="8.7109375" style="12" hidden="1" customWidth="1"/>
    <col min="11" max="11" width="10.140625" style="12" customWidth="1"/>
    <col min="12" max="12" width="8.7109375" style="12" hidden="1" customWidth="1"/>
    <col min="13" max="13" width="8.7109375" style="101" hidden="1" customWidth="1"/>
    <col min="14" max="14" width="11.00390625" style="12" customWidth="1"/>
    <col min="15" max="15" width="8.7109375" style="12" hidden="1" customWidth="1"/>
    <col min="16" max="16" width="8.7109375" style="63" hidden="1" customWidth="1"/>
    <col min="17" max="17" width="15.28125" style="4" customWidth="1"/>
    <col min="18" max="18" width="13.421875" style="79" customWidth="1"/>
    <col min="19" max="19" width="21.140625" style="4" hidden="1" customWidth="1"/>
    <col min="20" max="20" width="7.421875" style="4" customWidth="1"/>
    <col min="21" max="21" width="21.00390625" style="79" customWidth="1"/>
    <col min="22" max="24" width="8.7109375" style="4" hidden="1" customWidth="1"/>
    <col min="25" max="25" width="11.7109375" style="79" hidden="1" customWidth="1"/>
    <col min="26" max="26" width="11.140625" style="4" customWidth="1"/>
    <col min="27" max="27" width="0" style="0" hidden="1" customWidth="1"/>
    <col min="28" max="28" width="12.00390625" style="30" hidden="1" customWidth="1"/>
    <col min="29" max="29" width="8.7109375" style="35" hidden="1" customWidth="1"/>
    <col min="30" max="30" width="11.140625" style="0" hidden="1" customWidth="1"/>
    <col min="31" max="31" width="8.7109375" style="0" hidden="1" customWidth="1"/>
    <col min="32" max="32" width="10.7109375" style="0" customWidth="1"/>
  </cols>
  <sheetData>
    <row r="1" spans="2:31" s="6" customFormat="1" ht="46.5" customHeight="1">
      <c r="B1" s="168" t="s">
        <v>201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70"/>
      <c r="AB1" s="26" t="s">
        <v>74</v>
      </c>
      <c r="AC1" s="31" t="s">
        <v>75</v>
      </c>
      <c r="AD1" s="80" t="s">
        <v>115</v>
      </c>
      <c r="AE1" s="80" t="s">
        <v>116</v>
      </c>
    </row>
    <row r="2" spans="2:31" s="6" customFormat="1" ht="28.5" customHeight="1" thickBot="1">
      <c r="B2" s="168" t="s">
        <v>168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2"/>
      <c r="AB2" s="26"/>
      <c r="AC2" s="31"/>
      <c r="AD2" s="80"/>
      <c r="AE2" s="80"/>
    </row>
    <row r="3" spans="1:31" s="6" customFormat="1" ht="27.75" customHeight="1" thickBot="1">
      <c r="A3" s="10"/>
      <c r="B3" s="152"/>
      <c r="C3" s="158"/>
      <c r="D3" s="158"/>
      <c r="E3" s="158"/>
      <c r="F3" s="163" t="s">
        <v>163</v>
      </c>
      <c r="G3" s="164"/>
      <c r="H3" s="164"/>
      <c r="I3" s="164"/>
      <c r="J3" s="164"/>
      <c r="K3" s="164"/>
      <c r="L3" s="164"/>
      <c r="M3" s="164"/>
      <c r="N3" s="164"/>
      <c r="O3" s="159"/>
      <c r="P3" s="160"/>
      <c r="Q3" s="165" t="s">
        <v>166</v>
      </c>
      <c r="R3" s="166"/>
      <c r="S3" s="166"/>
      <c r="T3" s="166"/>
      <c r="U3" s="166"/>
      <c r="V3" s="166"/>
      <c r="W3" s="166"/>
      <c r="X3" s="166"/>
      <c r="Y3" s="166"/>
      <c r="Z3" s="167"/>
      <c r="AB3" s="26"/>
      <c r="AC3" s="31"/>
      <c r="AD3" s="80"/>
      <c r="AE3" s="80"/>
    </row>
    <row r="4" spans="1:31" s="6" customFormat="1" ht="96" customHeight="1">
      <c r="A4" s="10" t="s">
        <v>57</v>
      </c>
      <c r="B4" s="17" t="s">
        <v>73</v>
      </c>
      <c r="C4" s="18" t="s">
        <v>137</v>
      </c>
      <c r="D4" s="18" t="s">
        <v>64</v>
      </c>
      <c r="E4" s="18" t="s">
        <v>120</v>
      </c>
      <c r="F4" s="154" t="s">
        <v>164</v>
      </c>
      <c r="G4" s="154" t="s">
        <v>161</v>
      </c>
      <c r="H4" s="154" t="s">
        <v>98</v>
      </c>
      <c r="I4" s="155" t="s">
        <v>69</v>
      </c>
      <c r="J4" s="154" t="s">
        <v>100</v>
      </c>
      <c r="K4" s="154" t="s">
        <v>162</v>
      </c>
      <c r="L4" s="154" t="s">
        <v>124</v>
      </c>
      <c r="M4" s="155" t="s">
        <v>125</v>
      </c>
      <c r="N4" s="154" t="s">
        <v>165</v>
      </c>
      <c r="O4" s="146" t="s">
        <v>65</v>
      </c>
      <c r="P4" s="147" t="s">
        <v>114</v>
      </c>
      <c r="Q4" s="156" t="s">
        <v>164</v>
      </c>
      <c r="R4" s="157" t="s">
        <v>167</v>
      </c>
      <c r="S4" s="156" t="s">
        <v>119</v>
      </c>
      <c r="T4" s="161" t="s">
        <v>199</v>
      </c>
      <c r="U4" s="162"/>
      <c r="V4" s="156" t="s">
        <v>99</v>
      </c>
      <c r="W4" s="156" t="s">
        <v>101</v>
      </c>
      <c r="X4" s="156" t="s">
        <v>126</v>
      </c>
      <c r="Y4" s="157" t="s">
        <v>127</v>
      </c>
      <c r="Z4" s="156" t="s">
        <v>165</v>
      </c>
      <c r="AB4" s="26"/>
      <c r="AC4" s="31"/>
      <c r="AD4" s="80"/>
      <c r="AE4" s="80"/>
    </row>
    <row r="5" spans="1:31" ht="15.75">
      <c r="A5" s="137">
        <v>875</v>
      </c>
      <c r="B5" s="138" t="s">
        <v>40</v>
      </c>
      <c r="C5" s="137">
        <v>10</v>
      </c>
      <c r="D5" s="137">
        <v>10</v>
      </c>
      <c r="E5" s="137"/>
      <c r="F5" s="148">
        <f aca="true" t="shared" si="0" ref="F5:F36">C5-D5-E5</f>
        <v>0</v>
      </c>
      <c r="G5" s="148"/>
      <c r="H5" s="148"/>
      <c r="I5" s="149"/>
      <c r="J5" s="148"/>
      <c r="K5" s="148"/>
      <c r="L5" s="148"/>
      <c r="M5" s="149">
        <f aca="true" t="shared" si="1" ref="M5:M32">F5-H5+I5-J5+K5-L5</f>
        <v>0</v>
      </c>
      <c r="N5" s="148">
        <v>12</v>
      </c>
      <c r="O5" s="139">
        <v>0</v>
      </c>
      <c r="P5" s="140"/>
      <c r="Q5" s="150">
        <f aca="true" t="shared" si="2" ref="Q5:Q52">O5-P5</f>
        <v>0</v>
      </c>
      <c r="R5" s="151"/>
      <c r="S5" s="150"/>
      <c r="T5" s="151"/>
      <c r="U5" s="153"/>
      <c r="V5" s="150"/>
      <c r="W5" s="150"/>
      <c r="X5" s="150">
        <f aca="true" t="shared" si="3" ref="X5:X32">IF((Q5-V5-W5)&gt;0,(Q5-V5-W5),0)</f>
        <v>0</v>
      </c>
      <c r="Y5" s="151">
        <f aca="true" t="shared" si="4" ref="Y5:Y32">(Q5+R5+U5-V5-W5-X5)</f>
        <v>0</v>
      </c>
      <c r="Z5" s="150"/>
      <c r="AB5" s="27">
        <f aca="true" t="shared" si="5" ref="AB5:AB32">X5+Y5</f>
        <v>0</v>
      </c>
      <c r="AC5" s="32"/>
      <c r="AD5" s="2"/>
      <c r="AE5" s="2"/>
    </row>
    <row r="6" spans="1:31" ht="15.75">
      <c r="A6" s="137">
        <v>892</v>
      </c>
      <c r="B6" s="138" t="s">
        <v>50</v>
      </c>
      <c r="C6" s="137">
        <v>6</v>
      </c>
      <c r="D6" s="137">
        <v>6</v>
      </c>
      <c r="E6" s="137"/>
      <c r="F6" s="148">
        <f t="shared" si="0"/>
        <v>0</v>
      </c>
      <c r="G6" s="148"/>
      <c r="H6" s="148"/>
      <c r="I6" s="149"/>
      <c r="J6" s="148"/>
      <c r="K6" s="148"/>
      <c r="L6" s="148"/>
      <c r="M6" s="149">
        <f t="shared" si="1"/>
        <v>0</v>
      </c>
      <c r="N6" s="148"/>
      <c r="O6" s="139">
        <v>0</v>
      </c>
      <c r="P6" s="140"/>
      <c r="Q6" s="150">
        <f t="shared" si="2"/>
        <v>0</v>
      </c>
      <c r="R6" s="151">
        <v>1</v>
      </c>
      <c r="S6" s="150"/>
      <c r="T6" s="151"/>
      <c r="U6" s="153"/>
      <c r="V6" s="150"/>
      <c r="W6" s="150"/>
      <c r="X6" s="150">
        <f t="shared" si="3"/>
        <v>0</v>
      </c>
      <c r="Y6" s="151">
        <f t="shared" si="4"/>
        <v>1</v>
      </c>
      <c r="Z6" s="150"/>
      <c r="AB6" s="27">
        <f t="shared" si="5"/>
        <v>1</v>
      </c>
      <c r="AC6" s="32"/>
      <c r="AD6" s="2"/>
      <c r="AE6" s="2"/>
    </row>
    <row r="7" spans="1:31" ht="15.75">
      <c r="A7" s="137">
        <v>876</v>
      </c>
      <c r="B7" s="138" t="s">
        <v>41</v>
      </c>
      <c r="C7" s="137">
        <v>6</v>
      </c>
      <c r="D7" s="137">
        <v>6</v>
      </c>
      <c r="E7" s="137"/>
      <c r="F7" s="148">
        <f t="shared" si="0"/>
        <v>0</v>
      </c>
      <c r="G7" s="148"/>
      <c r="H7" s="148"/>
      <c r="I7" s="149"/>
      <c r="J7" s="148"/>
      <c r="K7" s="148"/>
      <c r="L7" s="148"/>
      <c r="M7" s="149">
        <f t="shared" si="1"/>
        <v>0</v>
      </c>
      <c r="N7" s="148">
        <v>15</v>
      </c>
      <c r="O7" s="139">
        <v>0</v>
      </c>
      <c r="P7" s="140"/>
      <c r="Q7" s="150">
        <f t="shared" si="2"/>
        <v>0</v>
      </c>
      <c r="R7" s="151"/>
      <c r="S7" s="150"/>
      <c r="T7" s="151">
        <v>13</v>
      </c>
      <c r="U7" s="153" t="s">
        <v>192</v>
      </c>
      <c r="V7" s="150"/>
      <c r="W7" s="150"/>
      <c r="X7" s="150">
        <f t="shared" si="3"/>
        <v>0</v>
      </c>
      <c r="Y7" s="151" t="e">
        <f t="shared" si="4"/>
        <v>#VALUE!</v>
      </c>
      <c r="Z7" s="150"/>
      <c r="AB7" s="27" t="e">
        <f t="shared" si="5"/>
        <v>#VALUE!</v>
      </c>
      <c r="AC7" s="32"/>
      <c r="AD7" s="2"/>
      <c r="AE7" s="2"/>
    </row>
    <row r="8" spans="1:31" ht="15.75">
      <c r="A8" s="137">
        <v>877</v>
      </c>
      <c r="B8" s="138" t="s">
        <v>42</v>
      </c>
      <c r="C8" s="137">
        <v>14</v>
      </c>
      <c r="D8" s="137">
        <v>14</v>
      </c>
      <c r="E8" s="137"/>
      <c r="F8" s="148">
        <f t="shared" si="0"/>
        <v>0</v>
      </c>
      <c r="G8" s="148"/>
      <c r="H8" s="148"/>
      <c r="I8" s="149"/>
      <c r="J8" s="148"/>
      <c r="K8" s="148"/>
      <c r="L8" s="148"/>
      <c r="M8" s="149">
        <f t="shared" si="1"/>
        <v>0</v>
      </c>
      <c r="N8" s="148">
        <v>5</v>
      </c>
      <c r="O8" s="139">
        <v>0</v>
      </c>
      <c r="P8" s="140"/>
      <c r="Q8" s="150">
        <f t="shared" si="2"/>
        <v>0</v>
      </c>
      <c r="R8" s="151"/>
      <c r="S8" s="150"/>
      <c r="T8" s="151"/>
      <c r="U8" s="153"/>
      <c r="V8" s="150"/>
      <c r="W8" s="150"/>
      <c r="X8" s="150">
        <f t="shared" si="3"/>
        <v>0</v>
      </c>
      <c r="Y8" s="151">
        <f t="shared" si="4"/>
        <v>0</v>
      </c>
      <c r="Z8" s="150"/>
      <c r="AB8" s="27">
        <f t="shared" si="5"/>
        <v>0</v>
      </c>
      <c r="AC8" s="32"/>
      <c r="AD8" s="2"/>
      <c r="AE8" s="2"/>
    </row>
    <row r="9" spans="1:31" ht="15.75">
      <c r="A9" s="137">
        <v>839</v>
      </c>
      <c r="B9" s="138" t="s">
        <v>55</v>
      </c>
      <c r="C9" s="137">
        <v>6</v>
      </c>
      <c r="D9" s="137">
        <v>6</v>
      </c>
      <c r="E9" s="137"/>
      <c r="F9" s="148">
        <f t="shared" si="0"/>
        <v>0</v>
      </c>
      <c r="G9" s="148"/>
      <c r="H9" s="148"/>
      <c r="I9" s="149"/>
      <c r="J9" s="148"/>
      <c r="K9" s="148"/>
      <c r="L9" s="148"/>
      <c r="M9" s="149">
        <f t="shared" si="1"/>
        <v>0</v>
      </c>
      <c r="N9" s="148">
        <v>10</v>
      </c>
      <c r="O9" s="139">
        <v>0</v>
      </c>
      <c r="P9" s="140"/>
      <c r="Q9" s="150">
        <f t="shared" si="2"/>
        <v>0</v>
      </c>
      <c r="R9" s="151"/>
      <c r="S9" s="150"/>
      <c r="T9" s="151"/>
      <c r="U9" s="153"/>
      <c r="V9" s="150"/>
      <c r="W9" s="150"/>
      <c r="X9" s="150">
        <f t="shared" si="3"/>
        <v>0</v>
      </c>
      <c r="Y9" s="151">
        <f t="shared" si="4"/>
        <v>0</v>
      </c>
      <c r="Z9" s="150"/>
      <c r="AB9" s="27">
        <f t="shared" si="5"/>
        <v>0</v>
      </c>
      <c r="AC9" s="32"/>
      <c r="AD9" s="2"/>
      <c r="AE9" s="2"/>
    </row>
    <row r="10" spans="1:31" s="12" customFormat="1" ht="15.75">
      <c r="A10" s="137">
        <v>878</v>
      </c>
      <c r="B10" s="138" t="s">
        <v>43</v>
      </c>
      <c r="C10" s="137">
        <v>16</v>
      </c>
      <c r="D10" s="137">
        <v>16</v>
      </c>
      <c r="E10" s="137"/>
      <c r="F10" s="148">
        <f t="shared" si="0"/>
        <v>0</v>
      </c>
      <c r="G10" s="148"/>
      <c r="H10" s="148"/>
      <c r="I10" s="149"/>
      <c r="J10" s="148"/>
      <c r="K10" s="148"/>
      <c r="L10" s="148"/>
      <c r="M10" s="149">
        <f t="shared" si="1"/>
        <v>0</v>
      </c>
      <c r="N10" s="148"/>
      <c r="O10" s="139">
        <v>1</v>
      </c>
      <c r="P10" s="140">
        <v>1</v>
      </c>
      <c r="Q10" s="150">
        <f t="shared" si="2"/>
        <v>0</v>
      </c>
      <c r="R10" s="151"/>
      <c r="S10" s="150"/>
      <c r="T10" s="151">
        <v>12</v>
      </c>
      <c r="U10" s="153" t="s">
        <v>193</v>
      </c>
      <c r="V10" s="150"/>
      <c r="W10" s="150"/>
      <c r="X10" s="150">
        <f t="shared" si="3"/>
        <v>0</v>
      </c>
      <c r="Y10" s="151" t="e">
        <f t="shared" si="4"/>
        <v>#VALUE!</v>
      </c>
      <c r="Z10" s="150"/>
      <c r="AB10" s="27" t="e">
        <f t="shared" si="5"/>
        <v>#VALUE!</v>
      </c>
      <c r="AC10" s="56"/>
      <c r="AD10" s="13"/>
      <c r="AE10" s="13"/>
    </row>
    <row r="11" spans="1:31" ht="15.75">
      <c r="A11" s="137">
        <v>882</v>
      </c>
      <c r="B11" s="138" t="s">
        <v>46</v>
      </c>
      <c r="C11" s="137">
        <v>6</v>
      </c>
      <c r="D11" s="137">
        <v>6</v>
      </c>
      <c r="E11" s="137"/>
      <c r="F11" s="148">
        <f t="shared" si="0"/>
        <v>0</v>
      </c>
      <c r="G11" s="148"/>
      <c r="H11" s="148"/>
      <c r="I11" s="149"/>
      <c r="J11" s="148"/>
      <c r="K11" s="148"/>
      <c r="L11" s="148"/>
      <c r="M11" s="149">
        <f t="shared" si="1"/>
        <v>0</v>
      </c>
      <c r="N11" s="148"/>
      <c r="O11" s="139">
        <v>0</v>
      </c>
      <c r="P11" s="140"/>
      <c r="Q11" s="150">
        <f t="shared" si="2"/>
        <v>0</v>
      </c>
      <c r="R11" s="151"/>
      <c r="S11" s="150"/>
      <c r="T11" s="151">
        <v>13</v>
      </c>
      <c r="U11" s="153" t="s">
        <v>194</v>
      </c>
      <c r="V11" s="150"/>
      <c r="W11" s="150"/>
      <c r="X11" s="150">
        <f t="shared" si="3"/>
        <v>0</v>
      </c>
      <c r="Y11" s="151" t="e">
        <f t="shared" si="4"/>
        <v>#VALUE!</v>
      </c>
      <c r="Z11" s="150"/>
      <c r="AB11" s="27" t="e">
        <f t="shared" si="5"/>
        <v>#VALUE!</v>
      </c>
      <c r="AC11" s="32"/>
      <c r="AD11" s="1"/>
      <c r="AE11" s="2"/>
    </row>
    <row r="12" spans="1:31" s="12" customFormat="1" ht="15.75">
      <c r="A12" s="137">
        <v>883</v>
      </c>
      <c r="B12" s="138" t="s">
        <v>47</v>
      </c>
      <c r="C12" s="137">
        <v>6</v>
      </c>
      <c r="D12" s="137">
        <v>6</v>
      </c>
      <c r="E12" s="137"/>
      <c r="F12" s="148">
        <f t="shared" si="0"/>
        <v>0</v>
      </c>
      <c r="G12" s="148"/>
      <c r="H12" s="148"/>
      <c r="I12" s="149"/>
      <c r="J12" s="148"/>
      <c r="K12" s="148"/>
      <c r="L12" s="148"/>
      <c r="M12" s="149">
        <f t="shared" si="1"/>
        <v>0</v>
      </c>
      <c r="N12" s="148">
        <v>10</v>
      </c>
      <c r="O12" s="139">
        <v>0</v>
      </c>
      <c r="P12" s="140"/>
      <c r="Q12" s="150">
        <f t="shared" si="2"/>
        <v>0</v>
      </c>
      <c r="R12" s="151"/>
      <c r="S12" s="150"/>
      <c r="T12" s="151">
        <v>13</v>
      </c>
      <c r="U12" s="153" t="s">
        <v>195</v>
      </c>
      <c r="V12" s="150"/>
      <c r="W12" s="150"/>
      <c r="X12" s="150">
        <f t="shared" si="3"/>
        <v>0</v>
      </c>
      <c r="Y12" s="151" t="e">
        <f t="shared" si="4"/>
        <v>#VALUE!</v>
      </c>
      <c r="Z12" s="150"/>
      <c r="AB12" s="27" t="e">
        <f t="shared" si="5"/>
        <v>#VALUE!</v>
      </c>
      <c r="AC12" s="32"/>
      <c r="AD12" s="2"/>
      <c r="AE12" s="2"/>
    </row>
    <row r="13" spans="1:31" ht="15.75">
      <c r="A13" s="137">
        <v>884</v>
      </c>
      <c r="B13" s="138" t="s">
        <v>147</v>
      </c>
      <c r="C13" s="137">
        <v>14</v>
      </c>
      <c r="D13" s="137">
        <v>14</v>
      </c>
      <c r="E13" s="137"/>
      <c r="F13" s="148">
        <f t="shared" si="0"/>
        <v>0</v>
      </c>
      <c r="G13" s="148"/>
      <c r="H13" s="148"/>
      <c r="I13" s="149"/>
      <c r="J13" s="148"/>
      <c r="K13" s="148"/>
      <c r="L13" s="148"/>
      <c r="M13" s="149">
        <f t="shared" si="1"/>
        <v>0</v>
      </c>
      <c r="N13" s="148"/>
      <c r="O13" s="139">
        <v>2</v>
      </c>
      <c r="P13" s="140">
        <v>2</v>
      </c>
      <c r="Q13" s="150">
        <f t="shared" si="2"/>
        <v>0</v>
      </c>
      <c r="R13" s="151"/>
      <c r="S13" s="150"/>
      <c r="T13" s="151">
        <v>12</v>
      </c>
      <c r="U13" s="153" t="s">
        <v>196</v>
      </c>
      <c r="V13" s="150"/>
      <c r="W13" s="150"/>
      <c r="X13" s="150">
        <f t="shared" si="3"/>
        <v>0</v>
      </c>
      <c r="Y13" s="151" t="e">
        <f t="shared" si="4"/>
        <v>#VALUE!</v>
      </c>
      <c r="Z13" s="150"/>
      <c r="AB13" s="27" t="e">
        <f t="shared" si="5"/>
        <v>#VALUE!</v>
      </c>
      <c r="AC13" s="32"/>
      <c r="AD13" s="2"/>
      <c r="AE13" s="2"/>
    </row>
    <row r="14" spans="1:31" ht="15.75">
      <c r="A14" s="137">
        <v>888</v>
      </c>
      <c r="B14" s="138" t="s">
        <v>148</v>
      </c>
      <c r="C14" s="137">
        <v>12</v>
      </c>
      <c r="D14" s="137">
        <v>12</v>
      </c>
      <c r="E14" s="137"/>
      <c r="F14" s="148">
        <f t="shared" si="0"/>
        <v>0</v>
      </c>
      <c r="G14" s="148"/>
      <c r="H14" s="148"/>
      <c r="I14" s="149"/>
      <c r="J14" s="148"/>
      <c r="K14" s="148">
        <v>1</v>
      </c>
      <c r="L14" s="148"/>
      <c r="M14" s="149">
        <f t="shared" si="1"/>
        <v>1</v>
      </c>
      <c r="N14" s="148">
        <v>18</v>
      </c>
      <c r="O14" s="139">
        <v>1</v>
      </c>
      <c r="P14" s="140">
        <v>1</v>
      </c>
      <c r="Q14" s="150">
        <f t="shared" si="2"/>
        <v>0</v>
      </c>
      <c r="R14" s="151"/>
      <c r="S14" s="150"/>
      <c r="T14" s="151"/>
      <c r="U14" s="153"/>
      <c r="V14" s="150"/>
      <c r="W14" s="150"/>
      <c r="X14" s="150">
        <f t="shared" si="3"/>
        <v>0</v>
      </c>
      <c r="Y14" s="151">
        <f t="shared" si="4"/>
        <v>0</v>
      </c>
      <c r="Z14" s="150"/>
      <c r="AB14" s="27">
        <f t="shared" si="5"/>
        <v>0</v>
      </c>
      <c r="AC14" s="32"/>
      <c r="AD14" s="2"/>
      <c r="AE14" s="2"/>
    </row>
    <row r="15" spans="1:31" ht="15.75">
      <c r="A15" s="137">
        <v>889</v>
      </c>
      <c r="B15" s="138" t="s">
        <v>149</v>
      </c>
      <c r="C15" s="137">
        <v>16</v>
      </c>
      <c r="D15" s="137">
        <v>16</v>
      </c>
      <c r="E15" s="137"/>
      <c r="F15" s="148">
        <f t="shared" si="0"/>
        <v>0</v>
      </c>
      <c r="G15" s="148"/>
      <c r="H15" s="148"/>
      <c r="I15" s="149"/>
      <c r="J15" s="148"/>
      <c r="K15" s="148">
        <v>1</v>
      </c>
      <c r="L15" s="148"/>
      <c r="M15" s="149">
        <f t="shared" si="1"/>
        <v>1</v>
      </c>
      <c r="N15" s="148"/>
      <c r="O15" s="139">
        <v>0</v>
      </c>
      <c r="P15" s="140"/>
      <c r="Q15" s="150">
        <f t="shared" si="2"/>
        <v>0</v>
      </c>
      <c r="R15" s="151">
        <v>1</v>
      </c>
      <c r="S15" s="150"/>
      <c r="T15" s="151"/>
      <c r="U15" s="153"/>
      <c r="V15" s="150"/>
      <c r="W15" s="150"/>
      <c r="X15" s="150">
        <f t="shared" si="3"/>
        <v>0</v>
      </c>
      <c r="Y15" s="151">
        <f t="shared" si="4"/>
        <v>1</v>
      </c>
      <c r="Z15" s="150"/>
      <c r="AB15" s="27">
        <f t="shared" si="5"/>
        <v>1</v>
      </c>
      <c r="AC15" s="32"/>
      <c r="AD15" s="2"/>
      <c r="AE15" s="2"/>
    </row>
    <row r="16" spans="1:31" ht="15.75">
      <c r="A16" s="137">
        <v>886</v>
      </c>
      <c r="B16" s="138" t="s">
        <v>151</v>
      </c>
      <c r="C16" s="137">
        <v>10</v>
      </c>
      <c r="D16" s="137">
        <v>10</v>
      </c>
      <c r="E16" s="137"/>
      <c r="F16" s="148">
        <f t="shared" si="0"/>
        <v>0</v>
      </c>
      <c r="G16" s="148"/>
      <c r="H16" s="148"/>
      <c r="I16" s="149"/>
      <c r="J16" s="148"/>
      <c r="K16" s="148">
        <v>1</v>
      </c>
      <c r="L16" s="148"/>
      <c r="M16" s="149">
        <f t="shared" si="1"/>
        <v>1</v>
      </c>
      <c r="N16" s="148"/>
      <c r="O16" s="139">
        <v>0</v>
      </c>
      <c r="P16" s="140"/>
      <c r="Q16" s="150">
        <f t="shared" si="2"/>
        <v>0</v>
      </c>
      <c r="R16" s="151"/>
      <c r="S16" s="150"/>
      <c r="T16" s="151">
        <v>13</v>
      </c>
      <c r="U16" s="153" t="s">
        <v>197</v>
      </c>
      <c r="V16" s="150"/>
      <c r="W16" s="150"/>
      <c r="X16" s="150">
        <f t="shared" si="3"/>
        <v>0</v>
      </c>
      <c r="Y16" s="151" t="e">
        <f t="shared" si="4"/>
        <v>#VALUE!</v>
      </c>
      <c r="Z16" s="150"/>
      <c r="AB16" s="27" t="e">
        <f t="shared" si="5"/>
        <v>#VALUE!</v>
      </c>
      <c r="AC16" s="32"/>
      <c r="AD16" s="2"/>
      <c r="AE16" s="2"/>
    </row>
    <row r="17" spans="1:31" ht="15.75">
      <c r="A17" s="137">
        <v>881</v>
      </c>
      <c r="B17" s="138" t="s">
        <v>63</v>
      </c>
      <c r="C17" s="137">
        <v>8</v>
      </c>
      <c r="D17" s="137">
        <v>8</v>
      </c>
      <c r="E17" s="137"/>
      <c r="F17" s="148">
        <f t="shared" si="0"/>
        <v>0</v>
      </c>
      <c r="G17" s="148"/>
      <c r="H17" s="148"/>
      <c r="I17" s="149"/>
      <c r="J17" s="148"/>
      <c r="K17" s="148"/>
      <c r="L17" s="148"/>
      <c r="M17" s="149">
        <f t="shared" si="1"/>
        <v>0</v>
      </c>
      <c r="N17" s="148"/>
      <c r="O17" s="139">
        <v>0</v>
      </c>
      <c r="P17" s="140"/>
      <c r="Q17" s="150">
        <f t="shared" si="2"/>
        <v>0</v>
      </c>
      <c r="R17" s="151"/>
      <c r="S17" s="150"/>
      <c r="T17" s="151">
        <v>12</v>
      </c>
      <c r="U17" s="153" t="s">
        <v>198</v>
      </c>
      <c r="V17" s="150"/>
      <c r="W17" s="150"/>
      <c r="X17" s="150">
        <f t="shared" si="3"/>
        <v>0</v>
      </c>
      <c r="Y17" s="151" t="e">
        <f t="shared" si="4"/>
        <v>#VALUE!</v>
      </c>
      <c r="Z17" s="150"/>
      <c r="AB17" s="27" t="e">
        <f t="shared" si="5"/>
        <v>#VALUE!</v>
      </c>
      <c r="AC17" s="32"/>
      <c r="AD17" s="2"/>
      <c r="AE17" s="2"/>
    </row>
    <row r="18" spans="1:31" ht="15.75">
      <c r="A18" s="137">
        <v>858</v>
      </c>
      <c r="B18" s="138" t="s">
        <v>26</v>
      </c>
      <c r="C18" s="137">
        <v>6</v>
      </c>
      <c r="D18" s="137">
        <v>6</v>
      </c>
      <c r="E18" s="137"/>
      <c r="F18" s="148">
        <f t="shared" si="0"/>
        <v>0</v>
      </c>
      <c r="G18" s="148"/>
      <c r="H18" s="148"/>
      <c r="I18" s="149"/>
      <c r="J18" s="148"/>
      <c r="K18" s="148"/>
      <c r="L18" s="148"/>
      <c r="M18" s="149">
        <f t="shared" si="1"/>
        <v>0</v>
      </c>
      <c r="N18" s="148"/>
      <c r="O18" s="139">
        <v>0</v>
      </c>
      <c r="P18" s="140"/>
      <c r="Q18" s="150">
        <f t="shared" si="2"/>
        <v>0</v>
      </c>
      <c r="R18" s="151"/>
      <c r="S18" s="150"/>
      <c r="T18" s="151"/>
      <c r="U18" s="153"/>
      <c r="V18" s="150"/>
      <c r="W18" s="150"/>
      <c r="X18" s="150">
        <f t="shared" si="3"/>
        <v>0</v>
      </c>
      <c r="Y18" s="151">
        <f t="shared" si="4"/>
        <v>0</v>
      </c>
      <c r="Z18" s="150"/>
      <c r="AB18" s="27">
        <f t="shared" si="5"/>
        <v>0</v>
      </c>
      <c r="AC18" s="32"/>
      <c r="AD18" s="2"/>
      <c r="AE18" s="2"/>
    </row>
    <row r="19" spans="1:31" ht="15.75">
      <c r="A19" s="137">
        <v>845</v>
      </c>
      <c r="B19" s="138" t="s">
        <v>17</v>
      </c>
      <c r="C19" s="137">
        <v>20</v>
      </c>
      <c r="D19" s="137">
        <v>19</v>
      </c>
      <c r="E19" s="137"/>
      <c r="F19" s="148">
        <f t="shared" si="0"/>
        <v>1</v>
      </c>
      <c r="G19" s="148"/>
      <c r="H19" s="148"/>
      <c r="I19" s="149"/>
      <c r="J19" s="148"/>
      <c r="K19" s="148"/>
      <c r="L19" s="148"/>
      <c r="M19" s="149">
        <f t="shared" si="1"/>
        <v>1</v>
      </c>
      <c r="N19" s="148"/>
      <c r="O19" s="139">
        <v>0</v>
      </c>
      <c r="P19" s="140"/>
      <c r="Q19" s="150">
        <f t="shared" si="2"/>
        <v>0</v>
      </c>
      <c r="R19" s="151"/>
      <c r="S19" s="150"/>
      <c r="T19" s="151"/>
      <c r="U19" s="153"/>
      <c r="V19" s="150"/>
      <c r="W19" s="150"/>
      <c r="X19" s="150">
        <f t="shared" si="3"/>
        <v>0</v>
      </c>
      <c r="Y19" s="151">
        <f t="shared" si="4"/>
        <v>0</v>
      </c>
      <c r="Z19" s="150"/>
      <c r="AB19" s="27">
        <f t="shared" si="5"/>
        <v>0</v>
      </c>
      <c r="AC19" s="32"/>
      <c r="AD19" s="2"/>
      <c r="AE19" s="2"/>
    </row>
    <row r="20" spans="1:31" ht="15.75">
      <c r="A20" s="137">
        <v>872</v>
      </c>
      <c r="B20" s="138" t="s">
        <v>38</v>
      </c>
      <c r="C20" s="137">
        <v>28</v>
      </c>
      <c r="D20" s="137">
        <v>28</v>
      </c>
      <c r="E20" s="137"/>
      <c r="F20" s="148">
        <f t="shared" si="0"/>
        <v>0</v>
      </c>
      <c r="G20" s="148"/>
      <c r="H20" s="148"/>
      <c r="I20" s="149"/>
      <c r="J20" s="148"/>
      <c r="K20" s="148">
        <v>1</v>
      </c>
      <c r="L20" s="148"/>
      <c r="M20" s="149">
        <f t="shared" si="1"/>
        <v>1</v>
      </c>
      <c r="N20" s="148">
        <v>17</v>
      </c>
      <c r="O20" s="139">
        <v>1</v>
      </c>
      <c r="P20" s="140">
        <v>1</v>
      </c>
      <c r="Q20" s="150">
        <f t="shared" si="2"/>
        <v>0</v>
      </c>
      <c r="R20" s="151">
        <v>1</v>
      </c>
      <c r="S20" s="150"/>
      <c r="T20" s="151"/>
      <c r="U20" s="153"/>
      <c r="V20" s="150"/>
      <c r="W20" s="150"/>
      <c r="X20" s="150">
        <f t="shared" si="3"/>
        <v>0</v>
      </c>
      <c r="Y20" s="151">
        <f t="shared" si="4"/>
        <v>1</v>
      </c>
      <c r="Z20" s="150"/>
      <c r="AB20" s="27">
        <f t="shared" si="5"/>
        <v>1</v>
      </c>
      <c r="AC20" s="32"/>
      <c r="AD20" s="2"/>
      <c r="AE20" s="2"/>
    </row>
    <row r="21" spans="1:31" ht="15.75">
      <c r="A21" s="137">
        <v>813</v>
      </c>
      <c r="B21" s="138" t="s">
        <v>1</v>
      </c>
      <c r="C21" s="137">
        <v>36</v>
      </c>
      <c r="D21" s="137">
        <v>36</v>
      </c>
      <c r="E21" s="137"/>
      <c r="F21" s="148">
        <f t="shared" si="0"/>
        <v>0</v>
      </c>
      <c r="G21" s="148"/>
      <c r="H21" s="148"/>
      <c r="I21" s="149"/>
      <c r="J21" s="148"/>
      <c r="K21" s="148"/>
      <c r="L21" s="148"/>
      <c r="M21" s="149">
        <f t="shared" si="1"/>
        <v>0</v>
      </c>
      <c r="N21" s="148">
        <v>20</v>
      </c>
      <c r="O21" s="139">
        <v>2</v>
      </c>
      <c r="P21" s="140">
        <v>1</v>
      </c>
      <c r="Q21" s="150">
        <f t="shared" si="2"/>
        <v>1</v>
      </c>
      <c r="R21" s="151">
        <v>2</v>
      </c>
      <c r="S21" s="150"/>
      <c r="T21" s="151"/>
      <c r="U21" s="153"/>
      <c r="V21" s="150"/>
      <c r="W21" s="150"/>
      <c r="X21" s="150">
        <f t="shared" si="3"/>
        <v>1</v>
      </c>
      <c r="Y21" s="151">
        <f t="shared" si="4"/>
        <v>2</v>
      </c>
      <c r="Z21" s="150"/>
      <c r="AB21" s="27">
        <f t="shared" si="5"/>
        <v>3</v>
      </c>
      <c r="AC21" s="32"/>
      <c r="AD21" s="2"/>
      <c r="AE21" s="2"/>
    </row>
    <row r="22" spans="1:31" s="12" customFormat="1" ht="15.75">
      <c r="A22" s="137">
        <v>863</v>
      </c>
      <c r="B22" s="138" t="s">
        <v>31</v>
      </c>
      <c r="C22" s="137">
        <v>14</v>
      </c>
      <c r="D22" s="137">
        <v>14</v>
      </c>
      <c r="E22" s="137"/>
      <c r="F22" s="148">
        <f t="shared" si="0"/>
        <v>0</v>
      </c>
      <c r="G22" s="148"/>
      <c r="H22" s="148"/>
      <c r="I22" s="149">
        <v>1</v>
      </c>
      <c r="J22" s="148"/>
      <c r="K22" s="148"/>
      <c r="L22" s="148"/>
      <c r="M22" s="149">
        <f t="shared" si="1"/>
        <v>1</v>
      </c>
      <c r="N22" s="148">
        <v>10</v>
      </c>
      <c r="O22" s="139">
        <v>0</v>
      </c>
      <c r="P22" s="140"/>
      <c r="Q22" s="150">
        <f t="shared" si="2"/>
        <v>0</v>
      </c>
      <c r="R22" s="151"/>
      <c r="S22" s="150"/>
      <c r="T22" s="151">
        <v>12</v>
      </c>
      <c r="U22" s="153" t="s">
        <v>169</v>
      </c>
      <c r="V22" s="150"/>
      <c r="W22" s="150"/>
      <c r="X22" s="150">
        <f t="shared" si="3"/>
        <v>0</v>
      </c>
      <c r="Y22" s="151" t="e">
        <f t="shared" si="4"/>
        <v>#VALUE!</v>
      </c>
      <c r="Z22" s="150"/>
      <c r="AB22" s="27" t="e">
        <f t="shared" si="5"/>
        <v>#VALUE!</v>
      </c>
      <c r="AC22" s="56"/>
      <c r="AD22" s="13"/>
      <c r="AE22" s="13"/>
    </row>
    <row r="23" spans="1:31" ht="15.75">
      <c r="A23" s="137">
        <v>856</v>
      </c>
      <c r="B23" s="138" t="s">
        <v>24</v>
      </c>
      <c r="C23" s="137">
        <v>6</v>
      </c>
      <c r="D23" s="137">
        <v>6</v>
      </c>
      <c r="E23" s="137"/>
      <c r="F23" s="148">
        <f t="shared" si="0"/>
        <v>0</v>
      </c>
      <c r="G23" s="148"/>
      <c r="H23" s="148"/>
      <c r="I23" s="149"/>
      <c r="J23" s="148"/>
      <c r="K23" s="148"/>
      <c r="L23" s="148"/>
      <c r="M23" s="149">
        <f t="shared" si="1"/>
        <v>0</v>
      </c>
      <c r="N23" s="148"/>
      <c r="O23" s="139">
        <v>0</v>
      </c>
      <c r="P23" s="140"/>
      <c r="Q23" s="150">
        <f t="shared" si="2"/>
        <v>0</v>
      </c>
      <c r="R23" s="151">
        <v>1</v>
      </c>
      <c r="S23" s="150"/>
      <c r="T23" s="151"/>
      <c r="U23" s="153"/>
      <c r="V23" s="150"/>
      <c r="W23" s="150"/>
      <c r="X23" s="150">
        <f t="shared" si="3"/>
        <v>0</v>
      </c>
      <c r="Y23" s="151">
        <f t="shared" si="4"/>
        <v>1</v>
      </c>
      <c r="Z23" s="150"/>
      <c r="AB23" s="27">
        <f t="shared" si="5"/>
        <v>1</v>
      </c>
      <c r="AC23" s="32"/>
      <c r="AD23" s="2"/>
      <c r="AE23" s="2"/>
    </row>
    <row r="24" spans="1:31" ht="15.75">
      <c r="A24" s="137">
        <v>859</v>
      </c>
      <c r="B24" s="138" t="s">
        <v>27</v>
      </c>
      <c r="C24" s="137">
        <v>12</v>
      </c>
      <c r="D24" s="137">
        <v>12</v>
      </c>
      <c r="E24" s="137"/>
      <c r="F24" s="148">
        <f t="shared" si="0"/>
        <v>0</v>
      </c>
      <c r="G24" s="148"/>
      <c r="H24" s="148"/>
      <c r="I24" s="149"/>
      <c r="J24" s="148"/>
      <c r="K24" s="148"/>
      <c r="L24" s="148"/>
      <c r="M24" s="149">
        <f t="shared" si="1"/>
        <v>0</v>
      </c>
      <c r="N24" s="148">
        <v>5</v>
      </c>
      <c r="O24" s="139">
        <v>0</v>
      </c>
      <c r="P24" s="140"/>
      <c r="Q24" s="150">
        <f t="shared" si="2"/>
        <v>0</v>
      </c>
      <c r="R24" s="151"/>
      <c r="S24" s="150"/>
      <c r="T24" s="151">
        <v>12</v>
      </c>
      <c r="U24" s="153" t="s">
        <v>170</v>
      </c>
      <c r="V24" s="150"/>
      <c r="W24" s="150"/>
      <c r="X24" s="150">
        <f t="shared" si="3"/>
        <v>0</v>
      </c>
      <c r="Y24" s="151" t="e">
        <f t="shared" si="4"/>
        <v>#VALUE!</v>
      </c>
      <c r="Z24" s="150"/>
      <c r="AB24" s="27" t="e">
        <f t="shared" si="5"/>
        <v>#VALUE!</v>
      </c>
      <c r="AC24" s="32"/>
      <c r="AD24" s="2"/>
      <c r="AE24" s="2"/>
    </row>
    <row r="25" spans="1:31" ht="15.75">
      <c r="A25" s="137">
        <v>855</v>
      </c>
      <c r="B25" s="138" t="s">
        <v>23</v>
      </c>
      <c r="C25" s="137">
        <v>20</v>
      </c>
      <c r="D25" s="137">
        <v>16</v>
      </c>
      <c r="E25" s="137"/>
      <c r="F25" s="148">
        <f t="shared" si="0"/>
        <v>4</v>
      </c>
      <c r="G25" s="148"/>
      <c r="H25" s="148"/>
      <c r="I25" s="149"/>
      <c r="J25" s="148"/>
      <c r="K25" s="148"/>
      <c r="L25" s="148"/>
      <c r="M25" s="149">
        <f t="shared" si="1"/>
        <v>4</v>
      </c>
      <c r="N25" s="148">
        <v>17</v>
      </c>
      <c r="O25" s="139">
        <v>2</v>
      </c>
      <c r="P25" s="140">
        <v>2</v>
      </c>
      <c r="Q25" s="150">
        <f t="shared" si="2"/>
        <v>0</v>
      </c>
      <c r="R25" s="151">
        <v>1</v>
      </c>
      <c r="S25" s="150"/>
      <c r="T25" s="151">
        <v>13</v>
      </c>
      <c r="U25" s="153" t="s">
        <v>171</v>
      </c>
      <c r="V25" s="150"/>
      <c r="W25" s="150"/>
      <c r="X25" s="150">
        <f t="shared" si="3"/>
        <v>0</v>
      </c>
      <c r="Y25" s="151" t="e">
        <f t="shared" si="4"/>
        <v>#VALUE!</v>
      </c>
      <c r="Z25" s="150"/>
      <c r="AB25" s="27" t="e">
        <f t="shared" si="5"/>
        <v>#VALUE!</v>
      </c>
      <c r="AC25" s="32"/>
      <c r="AD25" s="2"/>
      <c r="AE25" s="2"/>
    </row>
    <row r="26" spans="1:31" s="12" customFormat="1" ht="15.75">
      <c r="A26" s="137">
        <v>893</v>
      </c>
      <c r="B26" s="138" t="s">
        <v>107</v>
      </c>
      <c r="C26" s="137">
        <v>8</v>
      </c>
      <c r="D26" s="137">
        <v>8</v>
      </c>
      <c r="E26" s="137"/>
      <c r="F26" s="148">
        <f t="shared" si="0"/>
        <v>0</v>
      </c>
      <c r="G26" s="148"/>
      <c r="H26" s="148"/>
      <c r="I26" s="149"/>
      <c r="J26" s="148"/>
      <c r="K26" s="148"/>
      <c r="L26" s="148"/>
      <c r="M26" s="149">
        <f t="shared" si="1"/>
        <v>0</v>
      </c>
      <c r="N26" s="148"/>
      <c r="O26" s="139">
        <v>0</v>
      </c>
      <c r="P26" s="140"/>
      <c r="Q26" s="150">
        <f t="shared" si="2"/>
        <v>0</v>
      </c>
      <c r="R26" s="151"/>
      <c r="S26" s="150"/>
      <c r="T26" s="151">
        <v>12</v>
      </c>
      <c r="U26" s="153" t="s">
        <v>172</v>
      </c>
      <c r="V26" s="150"/>
      <c r="W26" s="150"/>
      <c r="X26" s="150">
        <f t="shared" si="3"/>
        <v>0</v>
      </c>
      <c r="Y26" s="151" t="e">
        <f t="shared" si="4"/>
        <v>#VALUE!</v>
      </c>
      <c r="Z26" s="150"/>
      <c r="AB26" s="27" t="e">
        <f t="shared" si="5"/>
        <v>#VALUE!</v>
      </c>
      <c r="AC26" s="32"/>
      <c r="AD26" s="2"/>
      <c r="AE26" s="2"/>
    </row>
    <row r="27" spans="1:31" s="12" customFormat="1" ht="15.75">
      <c r="A27" s="137">
        <v>870</v>
      </c>
      <c r="B27" s="138" t="s">
        <v>36</v>
      </c>
      <c r="C27" s="137">
        <v>8</v>
      </c>
      <c r="D27" s="137">
        <v>8</v>
      </c>
      <c r="E27" s="137"/>
      <c r="F27" s="148">
        <f t="shared" si="0"/>
        <v>0</v>
      </c>
      <c r="G27" s="148"/>
      <c r="H27" s="148"/>
      <c r="I27" s="149"/>
      <c r="J27" s="148"/>
      <c r="K27" s="148"/>
      <c r="L27" s="148"/>
      <c r="M27" s="149">
        <f t="shared" si="1"/>
        <v>0</v>
      </c>
      <c r="N27" s="148">
        <v>10</v>
      </c>
      <c r="O27" s="139">
        <v>0</v>
      </c>
      <c r="P27" s="140"/>
      <c r="Q27" s="150">
        <f t="shared" si="2"/>
        <v>0</v>
      </c>
      <c r="R27" s="151"/>
      <c r="S27" s="150"/>
      <c r="T27" s="151">
        <v>13</v>
      </c>
      <c r="U27" s="153" t="s">
        <v>173</v>
      </c>
      <c r="V27" s="150"/>
      <c r="W27" s="150"/>
      <c r="X27" s="150">
        <f t="shared" si="3"/>
        <v>0</v>
      </c>
      <c r="Y27" s="151" t="e">
        <f t="shared" si="4"/>
        <v>#VALUE!</v>
      </c>
      <c r="Z27" s="150"/>
      <c r="AB27" s="36" t="e">
        <f t="shared" si="5"/>
        <v>#VALUE!</v>
      </c>
      <c r="AC27" s="56"/>
      <c r="AD27" s="13"/>
      <c r="AE27" s="13"/>
    </row>
    <row r="28" spans="1:31" ht="15.75">
      <c r="A28" s="137">
        <v>849</v>
      </c>
      <c r="B28" s="138" t="s">
        <v>58</v>
      </c>
      <c r="C28" s="137">
        <v>4</v>
      </c>
      <c r="D28" s="137">
        <v>4</v>
      </c>
      <c r="E28" s="137"/>
      <c r="F28" s="148">
        <f t="shared" si="0"/>
        <v>0</v>
      </c>
      <c r="G28" s="148">
        <v>4</v>
      </c>
      <c r="H28" s="148"/>
      <c r="I28" s="149"/>
      <c r="J28" s="148"/>
      <c r="K28" s="148"/>
      <c r="L28" s="148"/>
      <c r="M28" s="149">
        <f t="shared" si="1"/>
        <v>0</v>
      </c>
      <c r="N28" s="148">
        <v>12</v>
      </c>
      <c r="O28" s="139">
        <v>1</v>
      </c>
      <c r="P28" s="140">
        <v>1</v>
      </c>
      <c r="Q28" s="150">
        <f t="shared" si="2"/>
        <v>0</v>
      </c>
      <c r="R28" s="151"/>
      <c r="S28" s="150"/>
      <c r="T28" s="151"/>
      <c r="U28" s="153"/>
      <c r="V28" s="150"/>
      <c r="W28" s="150"/>
      <c r="X28" s="150">
        <f t="shared" si="3"/>
        <v>0</v>
      </c>
      <c r="Y28" s="151">
        <f t="shared" si="4"/>
        <v>0</v>
      </c>
      <c r="Z28" s="150"/>
      <c r="AB28" s="27">
        <f t="shared" si="5"/>
        <v>0</v>
      </c>
      <c r="AC28" s="32"/>
      <c r="AD28" s="2"/>
      <c r="AE28" s="2"/>
    </row>
    <row r="29" spans="1:31" ht="15.75">
      <c r="A29" s="137">
        <v>832</v>
      </c>
      <c r="B29" s="138" t="s">
        <v>7</v>
      </c>
      <c r="C29" s="137">
        <v>16</v>
      </c>
      <c r="D29" s="137">
        <v>16</v>
      </c>
      <c r="E29" s="137"/>
      <c r="F29" s="148">
        <f t="shared" si="0"/>
        <v>0</v>
      </c>
      <c r="G29" s="148"/>
      <c r="H29" s="148"/>
      <c r="I29" s="149"/>
      <c r="J29" s="148"/>
      <c r="K29" s="148"/>
      <c r="L29" s="148"/>
      <c r="M29" s="149">
        <f t="shared" si="1"/>
        <v>0</v>
      </c>
      <c r="N29" s="148">
        <v>10</v>
      </c>
      <c r="O29" s="139">
        <v>0</v>
      </c>
      <c r="P29" s="140"/>
      <c r="Q29" s="150">
        <f t="shared" si="2"/>
        <v>0</v>
      </c>
      <c r="R29" s="151"/>
      <c r="S29" s="150"/>
      <c r="T29" s="151"/>
      <c r="U29" s="153"/>
      <c r="V29" s="150"/>
      <c r="W29" s="150"/>
      <c r="X29" s="150">
        <f t="shared" si="3"/>
        <v>0</v>
      </c>
      <c r="Y29" s="151">
        <f t="shared" si="4"/>
        <v>0</v>
      </c>
      <c r="Z29" s="150"/>
      <c r="AB29" s="27">
        <f t="shared" si="5"/>
        <v>0</v>
      </c>
      <c r="AC29" s="32"/>
      <c r="AD29" s="13"/>
      <c r="AE29" s="13"/>
    </row>
    <row r="30" spans="1:31" ht="15.75">
      <c r="A30" s="137">
        <v>848</v>
      </c>
      <c r="B30" s="138" t="s">
        <v>19</v>
      </c>
      <c r="C30" s="137">
        <v>8</v>
      </c>
      <c r="D30" s="137">
        <v>8</v>
      </c>
      <c r="E30" s="137"/>
      <c r="F30" s="148">
        <f t="shared" si="0"/>
        <v>0</v>
      </c>
      <c r="G30" s="148"/>
      <c r="H30" s="148"/>
      <c r="I30" s="149"/>
      <c r="J30" s="148"/>
      <c r="K30" s="148"/>
      <c r="L30" s="148"/>
      <c r="M30" s="149">
        <f t="shared" si="1"/>
        <v>0</v>
      </c>
      <c r="N30" s="148"/>
      <c r="O30" s="139">
        <v>0</v>
      </c>
      <c r="P30" s="140">
        <v>0</v>
      </c>
      <c r="Q30" s="150">
        <f t="shared" si="2"/>
        <v>0</v>
      </c>
      <c r="R30" s="151"/>
      <c r="S30" s="150"/>
      <c r="T30" s="151"/>
      <c r="U30" s="153"/>
      <c r="V30" s="150"/>
      <c r="W30" s="150"/>
      <c r="X30" s="150">
        <f t="shared" si="3"/>
        <v>0</v>
      </c>
      <c r="Y30" s="151">
        <f t="shared" si="4"/>
        <v>0</v>
      </c>
      <c r="Z30" s="150"/>
      <c r="AB30" s="27">
        <f t="shared" si="5"/>
        <v>0</v>
      </c>
      <c r="AC30" s="32"/>
      <c r="AD30" s="2"/>
      <c r="AE30" s="2"/>
    </row>
    <row r="31" spans="1:31" ht="15.75">
      <c r="A31" s="137">
        <v>815</v>
      </c>
      <c r="B31" s="138" t="s">
        <v>3</v>
      </c>
      <c r="C31" s="137">
        <v>2</v>
      </c>
      <c r="D31" s="137">
        <v>2</v>
      </c>
      <c r="E31" s="137"/>
      <c r="F31" s="148">
        <f t="shared" si="0"/>
        <v>0</v>
      </c>
      <c r="G31" s="148"/>
      <c r="H31" s="148"/>
      <c r="I31" s="149"/>
      <c r="J31" s="148"/>
      <c r="K31" s="148"/>
      <c r="L31" s="148"/>
      <c r="M31" s="149">
        <f t="shared" si="1"/>
        <v>0</v>
      </c>
      <c r="N31" s="148"/>
      <c r="O31" s="139">
        <v>0</v>
      </c>
      <c r="P31" s="140"/>
      <c r="Q31" s="150">
        <f t="shared" si="2"/>
        <v>0</v>
      </c>
      <c r="R31" s="151"/>
      <c r="S31" s="150"/>
      <c r="T31" s="151">
        <v>13</v>
      </c>
      <c r="U31" s="153" t="s">
        <v>174</v>
      </c>
      <c r="V31" s="150"/>
      <c r="W31" s="150"/>
      <c r="X31" s="150">
        <f t="shared" si="3"/>
        <v>0</v>
      </c>
      <c r="Y31" s="151" t="e">
        <f t="shared" si="4"/>
        <v>#VALUE!</v>
      </c>
      <c r="Z31" s="150"/>
      <c r="AB31" s="27" t="e">
        <f t="shared" si="5"/>
        <v>#VALUE!</v>
      </c>
      <c r="AC31" s="32"/>
      <c r="AD31" s="2"/>
      <c r="AE31" s="2"/>
    </row>
    <row r="32" spans="1:31" ht="15.75">
      <c r="A32" s="137">
        <v>862</v>
      </c>
      <c r="B32" s="138" t="s">
        <v>30</v>
      </c>
      <c r="C32" s="137">
        <v>12</v>
      </c>
      <c r="D32" s="137">
        <v>12</v>
      </c>
      <c r="E32" s="137"/>
      <c r="F32" s="148">
        <f t="shared" si="0"/>
        <v>0</v>
      </c>
      <c r="G32" s="148"/>
      <c r="H32" s="148"/>
      <c r="I32" s="149"/>
      <c r="J32" s="148"/>
      <c r="K32" s="148">
        <v>1</v>
      </c>
      <c r="L32" s="148"/>
      <c r="M32" s="149">
        <f t="shared" si="1"/>
        <v>1</v>
      </c>
      <c r="N32" s="148"/>
      <c r="O32" s="139">
        <v>0</v>
      </c>
      <c r="P32" s="140"/>
      <c r="Q32" s="150">
        <f t="shared" si="2"/>
        <v>0</v>
      </c>
      <c r="R32" s="151"/>
      <c r="S32" s="150"/>
      <c r="T32" s="151">
        <v>13</v>
      </c>
      <c r="U32" s="153" t="s">
        <v>175</v>
      </c>
      <c r="V32" s="150"/>
      <c r="W32" s="150"/>
      <c r="X32" s="150">
        <f t="shared" si="3"/>
        <v>0</v>
      </c>
      <c r="Y32" s="151" t="e">
        <f t="shared" si="4"/>
        <v>#VALUE!</v>
      </c>
      <c r="Z32" s="150"/>
      <c r="AB32" s="27" t="e">
        <f t="shared" si="5"/>
        <v>#VALUE!</v>
      </c>
      <c r="AC32" s="32"/>
      <c r="AD32" s="2"/>
      <c r="AE32" s="2"/>
    </row>
    <row r="33" spans="1:31" ht="15.75">
      <c r="A33" s="137">
        <v>898</v>
      </c>
      <c r="B33" s="138" t="s">
        <v>145</v>
      </c>
      <c r="C33" s="137">
        <v>22</v>
      </c>
      <c r="D33" s="137">
        <v>20</v>
      </c>
      <c r="E33" s="137"/>
      <c r="F33" s="148">
        <f t="shared" si="0"/>
        <v>2</v>
      </c>
      <c r="G33" s="148"/>
      <c r="H33" s="148"/>
      <c r="I33" s="149"/>
      <c r="J33" s="148"/>
      <c r="K33" s="148"/>
      <c r="L33" s="148"/>
      <c r="M33" s="149"/>
      <c r="N33" s="148">
        <v>5</v>
      </c>
      <c r="O33" s="139">
        <v>2</v>
      </c>
      <c r="P33" s="140">
        <v>1</v>
      </c>
      <c r="Q33" s="150">
        <f t="shared" si="2"/>
        <v>1</v>
      </c>
      <c r="R33" s="151">
        <v>1</v>
      </c>
      <c r="S33" s="150"/>
      <c r="T33" s="151"/>
      <c r="U33" s="153"/>
      <c r="V33" s="150"/>
      <c r="W33" s="150"/>
      <c r="X33" s="150"/>
      <c r="Y33" s="151"/>
      <c r="Z33" s="150"/>
      <c r="AB33" s="27"/>
      <c r="AC33" s="32"/>
      <c r="AD33" s="2"/>
      <c r="AE33" s="2"/>
    </row>
    <row r="34" spans="1:31" ht="15.75">
      <c r="A34" s="137">
        <v>897</v>
      </c>
      <c r="B34" s="138" t="s">
        <v>144</v>
      </c>
      <c r="C34" s="137">
        <v>14</v>
      </c>
      <c r="D34" s="137">
        <v>14</v>
      </c>
      <c r="E34" s="137"/>
      <c r="F34" s="148">
        <f t="shared" si="0"/>
        <v>0</v>
      </c>
      <c r="G34" s="148"/>
      <c r="H34" s="148"/>
      <c r="I34" s="149"/>
      <c r="J34" s="148"/>
      <c r="K34" s="148"/>
      <c r="L34" s="148"/>
      <c r="M34" s="149"/>
      <c r="N34" s="148"/>
      <c r="O34" s="139">
        <v>2</v>
      </c>
      <c r="P34" s="140">
        <v>1</v>
      </c>
      <c r="Q34" s="150">
        <f t="shared" si="2"/>
        <v>1</v>
      </c>
      <c r="R34" s="151"/>
      <c r="S34" s="150"/>
      <c r="T34" s="151">
        <v>12</v>
      </c>
      <c r="U34" s="153" t="s">
        <v>176</v>
      </c>
      <c r="V34" s="150"/>
      <c r="W34" s="150"/>
      <c r="X34" s="150"/>
      <c r="Y34" s="151"/>
      <c r="Z34" s="150"/>
      <c r="AB34" s="27"/>
      <c r="AC34" s="32"/>
      <c r="AD34" s="2"/>
      <c r="AE34" s="2"/>
    </row>
    <row r="35" spans="1:31" ht="15.75">
      <c r="A35" s="137">
        <v>841</v>
      </c>
      <c r="B35" s="138" t="s">
        <v>13</v>
      </c>
      <c r="C35" s="137">
        <v>12</v>
      </c>
      <c r="D35" s="137">
        <v>7</v>
      </c>
      <c r="E35" s="137"/>
      <c r="F35" s="148">
        <f t="shared" si="0"/>
        <v>5</v>
      </c>
      <c r="G35" s="148"/>
      <c r="H35" s="148"/>
      <c r="I35" s="149"/>
      <c r="J35" s="148"/>
      <c r="K35" s="148"/>
      <c r="L35" s="148"/>
      <c r="M35" s="149">
        <f>F35-H35+I35-J35+K35-L35</f>
        <v>5</v>
      </c>
      <c r="N35" s="148"/>
      <c r="O35" s="139">
        <v>1</v>
      </c>
      <c r="P35" s="140">
        <v>1</v>
      </c>
      <c r="Q35" s="150">
        <f t="shared" si="2"/>
        <v>0</v>
      </c>
      <c r="R35" s="151"/>
      <c r="S35" s="150"/>
      <c r="T35" s="151"/>
      <c r="U35" s="153"/>
      <c r="V35" s="150"/>
      <c r="W35" s="150"/>
      <c r="X35" s="150">
        <f>IF((Q35-V35-W35)&gt;0,(Q35-V35-W35),0)</f>
        <v>0</v>
      </c>
      <c r="Y35" s="151">
        <f>(Q35+R35+U35-V35-W35-X35)</f>
        <v>0</v>
      </c>
      <c r="Z35" s="150"/>
      <c r="AB35" s="27">
        <f>X35+Y35</f>
        <v>0</v>
      </c>
      <c r="AC35" s="32"/>
      <c r="AD35" s="2"/>
      <c r="AE35" s="2"/>
    </row>
    <row r="36" spans="1:31" s="12" customFormat="1" ht="15.75">
      <c r="A36" s="137">
        <v>842</v>
      </c>
      <c r="B36" s="138" t="s">
        <v>14</v>
      </c>
      <c r="C36" s="137">
        <v>12</v>
      </c>
      <c r="D36" s="137">
        <v>11</v>
      </c>
      <c r="E36" s="137"/>
      <c r="F36" s="148">
        <f t="shared" si="0"/>
        <v>1</v>
      </c>
      <c r="G36" s="148"/>
      <c r="H36" s="148"/>
      <c r="I36" s="149"/>
      <c r="J36" s="148"/>
      <c r="K36" s="148"/>
      <c r="L36" s="148"/>
      <c r="M36" s="149">
        <f>F36-H36+I36-J36+K36-L36</f>
        <v>1</v>
      </c>
      <c r="N36" s="148"/>
      <c r="O36" s="139">
        <v>1</v>
      </c>
      <c r="P36" s="140">
        <v>0</v>
      </c>
      <c r="Q36" s="150">
        <f t="shared" si="2"/>
        <v>1</v>
      </c>
      <c r="R36" s="151"/>
      <c r="S36" s="150"/>
      <c r="T36" s="151"/>
      <c r="U36" s="153"/>
      <c r="V36" s="150"/>
      <c r="W36" s="150"/>
      <c r="X36" s="150">
        <f>IF((Q36-V36-W36)&gt;0,(Q36-V36-W36),0)</f>
        <v>1</v>
      </c>
      <c r="Y36" s="151">
        <f>(Q36+R36+U36-V36-W36-X36)</f>
        <v>0</v>
      </c>
      <c r="Z36" s="150"/>
      <c r="AB36" s="27">
        <f>X36+Y36</f>
        <v>1</v>
      </c>
      <c r="AC36" s="32"/>
      <c r="AD36" s="2"/>
      <c r="AE36" s="2"/>
    </row>
    <row r="37" spans="1:31" ht="15.75">
      <c r="A37" s="137">
        <v>864</v>
      </c>
      <c r="B37" s="138" t="s">
        <v>32</v>
      </c>
      <c r="C37" s="137">
        <v>4</v>
      </c>
      <c r="D37" s="137">
        <v>4</v>
      </c>
      <c r="E37" s="137"/>
      <c r="F37" s="148">
        <f aca="true" t="shared" si="6" ref="F37:F60">C37-D37-E37</f>
        <v>0</v>
      </c>
      <c r="G37" s="148"/>
      <c r="H37" s="148"/>
      <c r="I37" s="149"/>
      <c r="J37" s="148"/>
      <c r="K37" s="148"/>
      <c r="L37" s="148"/>
      <c r="M37" s="149">
        <f>F37-H37+I37-J37+K37-L37</f>
        <v>0</v>
      </c>
      <c r="N37" s="148"/>
      <c r="O37" s="139">
        <v>0</v>
      </c>
      <c r="P37" s="140"/>
      <c r="Q37" s="150">
        <f t="shared" si="2"/>
        <v>0</v>
      </c>
      <c r="R37" s="151">
        <v>1</v>
      </c>
      <c r="S37" s="150"/>
      <c r="T37" s="151"/>
      <c r="U37" s="153"/>
      <c r="V37" s="150"/>
      <c r="W37" s="150"/>
      <c r="X37" s="150">
        <f>IF((Q37-V37-W37)&gt;0,(Q37-V37-W37),0)</f>
        <v>0</v>
      </c>
      <c r="Y37" s="151">
        <f>(Q37+R37+U37-V37-W37-X37)</f>
        <v>1</v>
      </c>
      <c r="Z37" s="150"/>
      <c r="AB37" s="27">
        <f>X37+Y37</f>
        <v>1</v>
      </c>
      <c r="AC37" s="32"/>
      <c r="AD37" s="2"/>
      <c r="AE37" s="2"/>
    </row>
    <row r="38" spans="1:31" ht="15.75">
      <c r="A38" s="137">
        <v>857</v>
      </c>
      <c r="B38" s="138" t="s">
        <v>25</v>
      </c>
      <c r="C38" s="137">
        <v>22</v>
      </c>
      <c r="D38" s="137">
        <v>21</v>
      </c>
      <c r="E38" s="137"/>
      <c r="F38" s="148">
        <v>1</v>
      </c>
      <c r="G38" s="148">
        <v>2</v>
      </c>
      <c r="H38" s="148"/>
      <c r="I38" s="149"/>
      <c r="J38" s="148"/>
      <c r="K38" s="148"/>
      <c r="L38" s="148"/>
      <c r="M38" s="149">
        <f>F38-H38+I38-J38+K38-L38</f>
        <v>1</v>
      </c>
      <c r="N38" s="148">
        <v>10</v>
      </c>
      <c r="O38" s="139">
        <v>1</v>
      </c>
      <c r="P38" s="140">
        <v>1</v>
      </c>
      <c r="Q38" s="150">
        <f t="shared" si="2"/>
        <v>0</v>
      </c>
      <c r="R38" s="151">
        <v>3</v>
      </c>
      <c r="S38" s="150"/>
      <c r="T38" s="151">
        <v>12</v>
      </c>
      <c r="U38" s="153" t="s">
        <v>177</v>
      </c>
      <c r="V38" s="150"/>
      <c r="W38" s="150"/>
      <c r="X38" s="150">
        <f>IF((Q38-V38-W38)&gt;0,(Q38-V38-W38),0)</f>
        <v>0</v>
      </c>
      <c r="Y38" s="151" t="e">
        <f>(Q38+R38+U38-V38-W38-X38)</f>
        <v>#VALUE!</v>
      </c>
      <c r="Z38" s="150"/>
      <c r="AB38" s="27" t="e">
        <f>X38+Y38</f>
        <v>#VALUE!</v>
      </c>
      <c r="AC38" s="32"/>
      <c r="AD38" s="2"/>
      <c r="AE38" s="2"/>
    </row>
    <row r="39" spans="1:31" ht="15.75">
      <c r="A39" s="137">
        <v>899</v>
      </c>
      <c r="B39" s="138" t="s">
        <v>134</v>
      </c>
      <c r="C39" s="137">
        <v>28</v>
      </c>
      <c r="D39" s="137">
        <v>28</v>
      </c>
      <c r="E39" s="137"/>
      <c r="F39" s="148">
        <f t="shared" si="6"/>
        <v>0</v>
      </c>
      <c r="G39" s="148"/>
      <c r="H39" s="148"/>
      <c r="I39" s="149">
        <v>1</v>
      </c>
      <c r="J39" s="148"/>
      <c r="K39" s="148"/>
      <c r="L39" s="148"/>
      <c r="M39" s="149"/>
      <c r="N39" s="148"/>
      <c r="O39" s="139">
        <v>1</v>
      </c>
      <c r="P39" s="140">
        <v>1</v>
      </c>
      <c r="Q39" s="150">
        <f t="shared" si="2"/>
        <v>0</v>
      </c>
      <c r="R39" s="151">
        <v>1</v>
      </c>
      <c r="S39" s="150"/>
      <c r="T39" s="151">
        <v>13</v>
      </c>
      <c r="U39" s="153" t="s">
        <v>178</v>
      </c>
      <c r="V39" s="150"/>
      <c r="W39" s="150"/>
      <c r="X39" s="150"/>
      <c r="Y39" s="151"/>
      <c r="Z39" s="150">
        <v>12</v>
      </c>
      <c r="AB39" s="27"/>
      <c r="AC39" s="32"/>
      <c r="AD39" s="2"/>
      <c r="AE39" s="2"/>
    </row>
    <row r="40" spans="1:31" ht="15.75">
      <c r="A40" s="137">
        <v>836</v>
      </c>
      <c r="B40" s="138" t="s">
        <v>135</v>
      </c>
      <c r="C40" s="137">
        <v>12</v>
      </c>
      <c r="D40" s="137">
        <v>12</v>
      </c>
      <c r="E40" s="137"/>
      <c r="F40" s="148">
        <f t="shared" si="6"/>
        <v>0</v>
      </c>
      <c r="G40" s="148"/>
      <c r="H40" s="148"/>
      <c r="I40" s="149"/>
      <c r="J40" s="148"/>
      <c r="K40" s="148"/>
      <c r="L40" s="148"/>
      <c r="M40" s="149">
        <f>F40-H40+I40-J40+K40-L40</f>
        <v>0</v>
      </c>
      <c r="N40" s="148">
        <v>5</v>
      </c>
      <c r="O40" s="139">
        <v>0</v>
      </c>
      <c r="P40" s="140"/>
      <c r="Q40" s="150">
        <f t="shared" si="2"/>
        <v>0</v>
      </c>
      <c r="R40" s="151">
        <v>1</v>
      </c>
      <c r="S40" s="150"/>
      <c r="T40" s="151">
        <v>12</v>
      </c>
      <c r="U40" s="153" t="s">
        <v>179</v>
      </c>
      <c r="V40" s="150"/>
      <c r="W40" s="150"/>
      <c r="X40" s="150">
        <f>IF((Q40-V40-W40)&gt;0,(Q40-V40-W40),0)</f>
        <v>0</v>
      </c>
      <c r="Y40" s="151" t="e">
        <f>(Q40+R40+U40-V40-W40-X40)</f>
        <v>#VALUE!</v>
      </c>
      <c r="Z40" s="150"/>
      <c r="AB40" s="27" t="e">
        <f>X40+Y40</f>
        <v>#VALUE!</v>
      </c>
      <c r="AC40" s="32"/>
      <c r="AD40" s="2"/>
      <c r="AE40" s="2"/>
    </row>
    <row r="41" spans="1:31" ht="15.75">
      <c r="A41" s="137">
        <v>835</v>
      </c>
      <c r="B41" s="138" t="s">
        <v>10</v>
      </c>
      <c r="C41" s="137">
        <v>4</v>
      </c>
      <c r="D41" s="137">
        <v>4</v>
      </c>
      <c r="E41" s="137"/>
      <c r="F41" s="148">
        <f t="shared" si="6"/>
        <v>0</v>
      </c>
      <c r="G41" s="148"/>
      <c r="H41" s="148"/>
      <c r="I41" s="149"/>
      <c r="J41" s="148"/>
      <c r="K41" s="148"/>
      <c r="L41" s="148"/>
      <c r="M41" s="149">
        <f>F41-H41+I41-J41+K41-L41</f>
        <v>0</v>
      </c>
      <c r="N41" s="148"/>
      <c r="O41" s="139">
        <v>0</v>
      </c>
      <c r="P41" s="140"/>
      <c r="Q41" s="150">
        <f t="shared" si="2"/>
        <v>0</v>
      </c>
      <c r="R41" s="151"/>
      <c r="S41" s="150"/>
      <c r="T41" s="151"/>
      <c r="U41" s="153"/>
      <c r="V41" s="150"/>
      <c r="W41" s="150"/>
      <c r="X41" s="150">
        <f>IF((Q41-V41-W41)&gt;0,(Q41-V41-W41),0)</f>
        <v>0</v>
      </c>
      <c r="Y41" s="151">
        <f>(Q41+R41+U41-V41-W41-X41)</f>
        <v>0</v>
      </c>
      <c r="Z41" s="150"/>
      <c r="AB41" s="27">
        <f>X41+Y41</f>
        <v>0</v>
      </c>
      <c r="AC41" s="32"/>
      <c r="AD41" s="2"/>
      <c r="AE41" s="2"/>
    </row>
    <row r="42" spans="1:31" ht="15.75">
      <c r="A42" s="137">
        <v>871</v>
      </c>
      <c r="B42" s="138" t="s">
        <v>37</v>
      </c>
      <c r="C42" s="137">
        <v>4</v>
      </c>
      <c r="D42" s="137">
        <v>4</v>
      </c>
      <c r="E42" s="137"/>
      <c r="F42" s="148">
        <f t="shared" si="6"/>
        <v>0</v>
      </c>
      <c r="G42" s="148"/>
      <c r="H42" s="148"/>
      <c r="I42" s="149"/>
      <c r="J42" s="148"/>
      <c r="K42" s="148"/>
      <c r="L42" s="148"/>
      <c r="M42" s="149">
        <f>F42-H42+I42-J42+K42-L42</f>
        <v>0</v>
      </c>
      <c r="N42" s="148"/>
      <c r="O42" s="139">
        <v>0</v>
      </c>
      <c r="P42" s="140"/>
      <c r="Q42" s="150">
        <f t="shared" si="2"/>
        <v>0</v>
      </c>
      <c r="R42" s="151"/>
      <c r="S42" s="150"/>
      <c r="T42" s="151">
        <v>13</v>
      </c>
      <c r="U42" s="153" t="s">
        <v>180</v>
      </c>
      <c r="V42" s="150"/>
      <c r="W42" s="150"/>
      <c r="X42" s="150">
        <f>IF((Q42-V42-W42)&gt;0,(Q42-V42-W42),0)</f>
        <v>0</v>
      </c>
      <c r="Y42" s="151" t="e">
        <f>(Q42+R42+U42-V42-W42-X42)</f>
        <v>#VALUE!</v>
      </c>
      <c r="Z42" s="150"/>
      <c r="AB42" s="27" t="e">
        <f>X42+Y42</f>
        <v>#VALUE!</v>
      </c>
      <c r="AC42" s="32"/>
      <c r="AD42" s="2"/>
      <c r="AE42" s="2"/>
    </row>
    <row r="43" spans="1:31" ht="15.75">
      <c r="A43" s="137" t="s">
        <v>138</v>
      </c>
      <c r="B43" s="138" t="s">
        <v>153</v>
      </c>
      <c r="C43" s="137">
        <v>30</v>
      </c>
      <c r="D43" s="137">
        <v>30</v>
      </c>
      <c r="E43" s="137"/>
      <c r="F43" s="148">
        <f t="shared" si="6"/>
        <v>0</v>
      </c>
      <c r="G43" s="148"/>
      <c r="H43" s="148"/>
      <c r="I43" s="149"/>
      <c r="J43" s="148"/>
      <c r="K43" s="148">
        <v>1</v>
      </c>
      <c r="L43" s="148"/>
      <c r="M43" s="149"/>
      <c r="N43" s="148">
        <v>12</v>
      </c>
      <c r="O43" s="139">
        <v>2</v>
      </c>
      <c r="P43" s="140">
        <v>2</v>
      </c>
      <c r="Q43" s="150">
        <f t="shared" si="2"/>
        <v>0</v>
      </c>
      <c r="R43" s="151">
        <v>2</v>
      </c>
      <c r="S43" s="150"/>
      <c r="T43" s="151"/>
      <c r="U43" s="153"/>
      <c r="V43" s="150"/>
      <c r="W43" s="150"/>
      <c r="X43" s="150"/>
      <c r="Y43" s="151"/>
      <c r="Z43" s="150"/>
      <c r="AB43" s="27"/>
      <c r="AC43" s="32"/>
      <c r="AD43" s="2"/>
      <c r="AE43" s="2"/>
    </row>
    <row r="44" spans="1:31" ht="15.75">
      <c r="A44" s="137">
        <v>817</v>
      </c>
      <c r="B44" s="138" t="s">
        <v>155</v>
      </c>
      <c r="C44" s="137">
        <v>2</v>
      </c>
      <c r="D44" s="137">
        <v>2</v>
      </c>
      <c r="E44" s="137"/>
      <c r="F44" s="148">
        <v>0</v>
      </c>
      <c r="G44" s="148">
        <v>4</v>
      </c>
      <c r="H44" s="148"/>
      <c r="I44" s="149"/>
      <c r="J44" s="148"/>
      <c r="K44" s="148"/>
      <c r="L44" s="148"/>
      <c r="M44" s="149">
        <f>F44-H44+I44-J44+K44-L44</f>
        <v>0</v>
      </c>
      <c r="N44" s="148"/>
      <c r="O44" s="139">
        <v>0</v>
      </c>
      <c r="P44" s="140"/>
      <c r="Q44" s="150">
        <f t="shared" si="2"/>
        <v>0</v>
      </c>
      <c r="R44" s="151"/>
      <c r="S44" s="150"/>
      <c r="T44" s="151">
        <v>12</v>
      </c>
      <c r="U44" s="153" t="s">
        <v>181</v>
      </c>
      <c r="V44" s="150"/>
      <c r="W44" s="150"/>
      <c r="X44" s="150">
        <f>IF((Q44-V44-W44)&gt;0,(Q44-V44-W44),0)</f>
        <v>0</v>
      </c>
      <c r="Y44" s="151" t="e">
        <f>(Q44+R44+U44-V44-W44-X44)</f>
        <v>#VALUE!</v>
      </c>
      <c r="Z44" s="150"/>
      <c r="AB44" s="27" t="e">
        <f>X44+Y44</f>
        <v>#VALUE!</v>
      </c>
      <c r="AC44" s="32"/>
      <c r="AD44" s="2"/>
      <c r="AE44" s="2"/>
    </row>
    <row r="45" spans="1:31" ht="15.75">
      <c r="A45" s="137" t="s">
        <v>140</v>
      </c>
      <c r="B45" s="138" t="s">
        <v>154</v>
      </c>
      <c r="C45" s="137">
        <v>22</v>
      </c>
      <c r="D45" s="137">
        <v>22</v>
      </c>
      <c r="E45" s="137"/>
      <c r="F45" s="148">
        <f t="shared" si="6"/>
        <v>0</v>
      </c>
      <c r="G45" s="148"/>
      <c r="H45" s="148"/>
      <c r="I45" s="149"/>
      <c r="J45" s="148"/>
      <c r="K45" s="148">
        <v>1</v>
      </c>
      <c r="L45" s="148"/>
      <c r="M45" s="149"/>
      <c r="N45" s="148">
        <v>13</v>
      </c>
      <c r="O45" s="139">
        <v>2</v>
      </c>
      <c r="P45" s="140">
        <v>2</v>
      </c>
      <c r="Q45" s="150">
        <f t="shared" si="2"/>
        <v>0</v>
      </c>
      <c r="R45" s="151">
        <v>1</v>
      </c>
      <c r="S45" s="150"/>
      <c r="T45" s="151"/>
      <c r="U45" s="153"/>
      <c r="V45" s="150"/>
      <c r="W45" s="150"/>
      <c r="X45" s="150"/>
      <c r="Y45" s="151"/>
      <c r="Z45" s="150"/>
      <c r="AB45" s="27"/>
      <c r="AC45" s="32"/>
      <c r="AD45" s="2"/>
      <c r="AE45" s="2"/>
    </row>
    <row r="46" spans="1:31" ht="15.75">
      <c r="A46" s="137">
        <v>840</v>
      </c>
      <c r="B46" s="138" t="s">
        <v>143</v>
      </c>
      <c r="C46" s="137">
        <v>24</v>
      </c>
      <c r="D46" s="137">
        <v>24</v>
      </c>
      <c r="E46" s="137"/>
      <c r="F46" s="148">
        <f t="shared" si="6"/>
        <v>0</v>
      </c>
      <c r="G46" s="148"/>
      <c r="H46" s="148"/>
      <c r="I46" s="149"/>
      <c r="J46" s="148"/>
      <c r="K46" s="148">
        <v>2</v>
      </c>
      <c r="L46" s="148"/>
      <c r="M46" s="149">
        <f aca="true" t="shared" si="7" ref="M46:M56">F46-H46+I46-J46+K46-L46</f>
        <v>2</v>
      </c>
      <c r="N46" s="148">
        <v>10</v>
      </c>
      <c r="O46" s="139">
        <v>3</v>
      </c>
      <c r="P46" s="140">
        <v>1</v>
      </c>
      <c r="Q46" s="150">
        <f t="shared" si="2"/>
        <v>2</v>
      </c>
      <c r="R46" s="151"/>
      <c r="S46" s="150"/>
      <c r="T46" s="151">
        <v>12</v>
      </c>
      <c r="U46" s="153" t="s">
        <v>182</v>
      </c>
      <c r="V46" s="150"/>
      <c r="W46" s="150"/>
      <c r="X46" s="150">
        <f aca="true" t="shared" si="8" ref="X46:X60">IF((Q46-V46-W46)&gt;0,(Q46-V46-W46),0)</f>
        <v>2</v>
      </c>
      <c r="Y46" s="151" t="e">
        <f aca="true" t="shared" si="9" ref="Y46:Y60">(Q46+R46+U46-V46-W46-X46)</f>
        <v>#VALUE!</v>
      </c>
      <c r="Z46" s="150"/>
      <c r="AB46" s="27" t="e">
        <f aca="true" t="shared" si="10" ref="AB46:AB60">X46+Y46</f>
        <v>#VALUE!</v>
      </c>
      <c r="AC46" s="32"/>
      <c r="AD46" s="2"/>
      <c r="AE46" s="2"/>
    </row>
    <row r="47" spans="1:31" ht="15.75">
      <c r="A47" s="137">
        <v>869</v>
      </c>
      <c r="B47" s="138" t="s">
        <v>156</v>
      </c>
      <c r="C47" s="137">
        <v>12</v>
      </c>
      <c r="D47" s="137">
        <v>12</v>
      </c>
      <c r="E47" s="137"/>
      <c r="F47" s="148">
        <f t="shared" si="6"/>
        <v>0</v>
      </c>
      <c r="G47" s="148"/>
      <c r="H47" s="148"/>
      <c r="I47" s="149"/>
      <c r="J47" s="148"/>
      <c r="K47" s="148"/>
      <c r="L47" s="148"/>
      <c r="M47" s="149">
        <f t="shared" si="7"/>
        <v>0</v>
      </c>
      <c r="N47" s="148">
        <v>15</v>
      </c>
      <c r="O47" s="139">
        <v>1</v>
      </c>
      <c r="P47" s="140">
        <v>1</v>
      </c>
      <c r="Q47" s="150">
        <f t="shared" si="2"/>
        <v>0</v>
      </c>
      <c r="R47" s="151">
        <v>1</v>
      </c>
      <c r="S47" s="150"/>
      <c r="T47" s="151"/>
      <c r="U47" s="153"/>
      <c r="V47" s="150"/>
      <c r="W47" s="150"/>
      <c r="X47" s="150">
        <f t="shared" si="8"/>
        <v>0</v>
      </c>
      <c r="Y47" s="151">
        <f t="shared" si="9"/>
        <v>1</v>
      </c>
      <c r="Z47" s="150"/>
      <c r="AB47" s="27">
        <f t="shared" si="10"/>
        <v>1</v>
      </c>
      <c r="AC47" s="32"/>
      <c r="AD47" s="2"/>
      <c r="AE47" s="2"/>
    </row>
    <row r="48" spans="1:31" ht="15.75">
      <c r="A48" s="137">
        <v>873</v>
      </c>
      <c r="B48" s="138" t="s">
        <v>53</v>
      </c>
      <c r="C48" s="137">
        <v>14</v>
      </c>
      <c r="D48" s="137">
        <v>11</v>
      </c>
      <c r="E48" s="137"/>
      <c r="F48" s="148">
        <f t="shared" si="6"/>
        <v>3</v>
      </c>
      <c r="G48" s="148"/>
      <c r="H48" s="148"/>
      <c r="I48" s="149"/>
      <c r="J48" s="148"/>
      <c r="K48" s="148"/>
      <c r="L48" s="148"/>
      <c r="M48" s="149">
        <f t="shared" si="7"/>
        <v>3</v>
      </c>
      <c r="N48" s="148"/>
      <c r="O48" s="139">
        <v>1</v>
      </c>
      <c r="P48" s="140">
        <v>1</v>
      </c>
      <c r="Q48" s="150">
        <f t="shared" si="2"/>
        <v>0</v>
      </c>
      <c r="R48" s="151">
        <v>1</v>
      </c>
      <c r="S48" s="150"/>
      <c r="T48" s="151">
        <v>12</v>
      </c>
      <c r="U48" s="153" t="s">
        <v>183</v>
      </c>
      <c r="V48" s="150"/>
      <c r="W48" s="150"/>
      <c r="X48" s="150">
        <f t="shared" si="8"/>
        <v>0</v>
      </c>
      <c r="Y48" s="151" t="e">
        <f t="shared" si="9"/>
        <v>#VALUE!</v>
      </c>
      <c r="Z48" s="150"/>
      <c r="AB48" s="27" t="e">
        <f t="shared" si="10"/>
        <v>#VALUE!</v>
      </c>
      <c r="AC48" s="32"/>
      <c r="AD48" s="2"/>
      <c r="AE48" s="2"/>
    </row>
    <row r="49" spans="1:31" ht="15.75">
      <c r="A49" s="137">
        <v>850</v>
      </c>
      <c r="B49" s="138" t="s">
        <v>60</v>
      </c>
      <c r="C49" s="137">
        <v>2</v>
      </c>
      <c r="D49" s="137">
        <v>2</v>
      </c>
      <c r="E49" s="137"/>
      <c r="F49" s="148">
        <f t="shared" si="6"/>
        <v>0</v>
      </c>
      <c r="G49" s="148"/>
      <c r="H49" s="148"/>
      <c r="I49" s="149"/>
      <c r="J49" s="148"/>
      <c r="K49" s="148"/>
      <c r="L49" s="148"/>
      <c r="M49" s="149">
        <f t="shared" si="7"/>
        <v>0</v>
      </c>
      <c r="N49" s="148"/>
      <c r="O49" s="139">
        <v>0</v>
      </c>
      <c r="P49" s="140"/>
      <c r="Q49" s="150">
        <f t="shared" si="2"/>
        <v>0</v>
      </c>
      <c r="R49" s="151"/>
      <c r="S49" s="150"/>
      <c r="T49" s="151">
        <v>13</v>
      </c>
      <c r="U49" s="153" t="s">
        <v>184</v>
      </c>
      <c r="V49" s="150"/>
      <c r="W49" s="150"/>
      <c r="X49" s="150">
        <f t="shared" si="8"/>
        <v>0</v>
      </c>
      <c r="Y49" s="151" t="e">
        <f t="shared" si="9"/>
        <v>#VALUE!</v>
      </c>
      <c r="Z49" s="150"/>
      <c r="AB49" s="27" t="e">
        <f t="shared" si="10"/>
        <v>#VALUE!</v>
      </c>
      <c r="AC49" s="32"/>
      <c r="AD49" s="2"/>
      <c r="AE49" s="2"/>
    </row>
    <row r="50" spans="1:31" ht="15.75">
      <c r="A50" s="137">
        <v>861</v>
      </c>
      <c r="B50" s="138" t="s">
        <v>29</v>
      </c>
      <c r="C50" s="137">
        <v>4</v>
      </c>
      <c r="D50" s="137">
        <v>4</v>
      </c>
      <c r="E50" s="137"/>
      <c r="F50" s="148">
        <f t="shared" si="6"/>
        <v>0</v>
      </c>
      <c r="G50" s="148"/>
      <c r="H50" s="148"/>
      <c r="I50" s="149"/>
      <c r="J50" s="148"/>
      <c r="K50" s="148"/>
      <c r="L50" s="148"/>
      <c r="M50" s="149">
        <f t="shared" si="7"/>
        <v>0</v>
      </c>
      <c r="N50" s="148">
        <v>10</v>
      </c>
      <c r="O50" s="139">
        <v>0</v>
      </c>
      <c r="P50" s="140"/>
      <c r="Q50" s="150">
        <f t="shared" si="2"/>
        <v>0</v>
      </c>
      <c r="R50" s="151"/>
      <c r="S50" s="150"/>
      <c r="T50" s="151">
        <v>13</v>
      </c>
      <c r="U50" s="153" t="s">
        <v>185</v>
      </c>
      <c r="V50" s="150"/>
      <c r="W50" s="150"/>
      <c r="X50" s="150">
        <f t="shared" si="8"/>
        <v>0</v>
      </c>
      <c r="Y50" s="151" t="e">
        <f t="shared" si="9"/>
        <v>#VALUE!</v>
      </c>
      <c r="Z50" s="150"/>
      <c r="AB50" s="27" t="e">
        <f t="shared" si="10"/>
        <v>#VALUE!</v>
      </c>
      <c r="AC50" s="32"/>
      <c r="AD50" s="13"/>
      <c r="AE50" s="13"/>
    </row>
    <row r="51" spans="1:31" ht="15.75">
      <c r="A51" s="137">
        <v>854</v>
      </c>
      <c r="B51" s="138" t="s">
        <v>22</v>
      </c>
      <c r="C51" s="137">
        <v>10</v>
      </c>
      <c r="D51" s="137">
        <v>10</v>
      </c>
      <c r="E51" s="137"/>
      <c r="F51" s="148">
        <f t="shared" si="6"/>
        <v>0</v>
      </c>
      <c r="G51" s="148"/>
      <c r="H51" s="148"/>
      <c r="I51" s="149"/>
      <c r="J51" s="148"/>
      <c r="K51" s="148"/>
      <c r="L51" s="148"/>
      <c r="M51" s="149">
        <f t="shared" si="7"/>
        <v>0</v>
      </c>
      <c r="N51" s="148"/>
      <c r="O51" s="139">
        <v>1</v>
      </c>
      <c r="P51" s="140">
        <v>1</v>
      </c>
      <c r="Q51" s="150">
        <f t="shared" si="2"/>
        <v>0</v>
      </c>
      <c r="R51" s="151">
        <v>1</v>
      </c>
      <c r="S51" s="150"/>
      <c r="T51" s="151"/>
      <c r="U51" s="153"/>
      <c r="V51" s="150"/>
      <c r="W51" s="150"/>
      <c r="X51" s="150">
        <f t="shared" si="8"/>
        <v>0</v>
      </c>
      <c r="Y51" s="151">
        <f t="shared" si="9"/>
        <v>1</v>
      </c>
      <c r="Z51" s="150"/>
      <c r="AB51" s="27">
        <f t="shared" si="10"/>
        <v>1</v>
      </c>
      <c r="AC51" s="32"/>
      <c r="AD51" s="2"/>
      <c r="AE51" s="2"/>
    </row>
    <row r="52" spans="1:31" ht="15.75">
      <c r="A52" s="137">
        <v>814</v>
      </c>
      <c r="B52" s="138" t="s">
        <v>2</v>
      </c>
      <c r="C52" s="137">
        <v>8</v>
      </c>
      <c r="D52" s="137">
        <v>8</v>
      </c>
      <c r="E52" s="137"/>
      <c r="F52" s="148">
        <f t="shared" si="6"/>
        <v>0</v>
      </c>
      <c r="G52" s="148"/>
      <c r="H52" s="148"/>
      <c r="I52" s="149"/>
      <c r="J52" s="148"/>
      <c r="K52" s="148"/>
      <c r="L52" s="148"/>
      <c r="M52" s="149">
        <f t="shared" si="7"/>
        <v>0</v>
      </c>
      <c r="N52" s="148">
        <v>10</v>
      </c>
      <c r="O52" s="140">
        <v>0</v>
      </c>
      <c r="P52" s="140">
        <v>0</v>
      </c>
      <c r="Q52" s="150">
        <f t="shared" si="2"/>
        <v>0</v>
      </c>
      <c r="R52" s="151">
        <v>1</v>
      </c>
      <c r="S52" s="150"/>
      <c r="T52" s="151">
        <v>13</v>
      </c>
      <c r="U52" s="153" t="s">
        <v>186</v>
      </c>
      <c r="V52" s="150"/>
      <c r="W52" s="150"/>
      <c r="X52" s="150">
        <f t="shared" si="8"/>
        <v>0</v>
      </c>
      <c r="Y52" s="151" t="e">
        <f t="shared" si="9"/>
        <v>#VALUE!</v>
      </c>
      <c r="Z52" s="150"/>
      <c r="AB52" s="27" t="e">
        <f t="shared" si="10"/>
        <v>#VALUE!</v>
      </c>
      <c r="AC52" s="32"/>
      <c r="AD52" s="2"/>
      <c r="AE52" s="2"/>
    </row>
    <row r="53" spans="1:31" s="12" customFormat="1" ht="15.75">
      <c r="A53" s="137">
        <v>838</v>
      </c>
      <c r="B53" s="138" t="s">
        <v>59</v>
      </c>
      <c r="C53" s="137">
        <v>6</v>
      </c>
      <c r="D53" s="137">
        <v>6</v>
      </c>
      <c r="E53" s="137"/>
      <c r="F53" s="148">
        <f t="shared" si="6"/>
        <v>0</v>
      </c>
      <c r="G53" s="148"/>
      <c r="H53" s="148"/>
      <c r="I53" s="149"/>
      <c r="J53" s="148"/>
      <c r="K53" s="148"/>
      <c r="L53" s="148"/>
      <c r="M53" s="149">
        <f t="shared" si="7"/>
        <v>0</v>
      </c>
      <c r="N53" s="148">
        <v>10</v>
      </c>
      <c r="O53" s="139">
        <v>1</v>
      </c>
      <c r="P53" s="140">
        <v>0</v>
      </c>
      <c r="Q53" s="150">
        <f aca="true" t="shared" si="11" ref="Q53:Q60">O53-P53</f>
        <v>1</v>
      </c>
      <c r="R53" s="151"/>
      <c r="S53" s="150"/>
      <c r="T53" s="151">
        <v>12</v>
      </c>
      <c r="U53" s="153" t="s">
        <v>187</v>
      </c>
      <c r="V53" s="150"/>
      <c r="W53" s="150"/>
      <c r="X53" s="150">
        <f t="shared" si="8"/>
        <v>1</v>
      </c>
      <c r="Y53" s="151" t="e">
        <f t="shared" si="9"/>
        <v>#VALUE!</v>
      </c>
      <c r="Z53" s="150"/>
      <c r="AB53" s="27" t="e">
        <f t="shared" si="10"/>
        <v>#VALUE!</v>
      </c>
      <c r="AC53" s="56"/>
      <c r="AD53" s="13"/>
      <c r="AE53" s="13"/>
    </row>
    <row r="54" spans="1:31" s="12" customFormat="1" ht="15.75">
      <c r="A54" s="137">
        <v>860</v>
      </c>
      <c r="B54" s="138" t="s">
        <v>28</v>
      </c>
      <c r="C54" s="137">
        <v>12</v>
      </c>
      <c r="D54" s="137">
        <v>12</v>
      </c>
      <c r="E54" s="137"/>
      <c r="F54" s="148">
        <f t="shared" si="6"/>
        <v>0</v>
      </c>
      <c r="G54" s="148"/>
      <c r="H54" s="148"/>
      <c r="I54" s="149"/>
      <c r="J54" s="148"/>
      <c r="K54" s="148"/>
      <c r="L54" s="148"/>
      <c r="M54" s="149">
        <f t="shared" si="7"/>
        <v>0</v>
      </c>
      <c r="N54" s="148"/>
      <c r="O54" s="139">
        <v>1</v>
      </c>
      <c r="P54" s="140">
        <v>1</v>
      </c>
      <c r="Q54" s="150">
        <f t="shared" si="11"/>
        <v>0</v>
      </c>
      <c r="R54" s="151"/>
      <c r="S54" s="150"/>
      <c r="T54" s="151">
        <v>12</v>
      </c>
      <c r="U54" s="153" t="s">
        <v>188</v>
      </c>
      <c r="V54" s="150"/>
      <c r="W54" s="150"/>
      <c r="X54" s="150">
        <f t="shared" si="8"/>
        <v>0</v>
      </c>
      <c r="Y54" s="151" t="e">
        <f t="shared" si="9"/>
        <v>#VALUE!</v>
      </c>
      <c r="Z54" s="150"/>
      <c r="AB54" s="27" t="e">
        <f t="shared" si="10"/>
        <v>#VALUE!</v>
      </c>
      <c r="AC54" s="56"/>
      <c r="AD54" s="13"/>
      <c r="AE54" s="13"/>
    </row>
    <row r="55" spans="1:31" ht="15.75">
      <c r="A55" s="137">
        <v>865</v>
      </c>
      <c r="B55" s="138" t="s">
        <v>33</v>
      </c>
      <c r="C55" s="137">
        <v>22</v>
      </c>
      <c r="D55" s="137">
        <v>22</v>
      </c>
      <c r="E55" s="137"/>
      <c r="F55" s="148">
        <f t="shared" si="6"/>
        <v>0</v>
      </c>
      <c r="G55" s="148"/>
      <c r="H55" s="148"/>
      <c r="I55" s="149">
        <v>1</v>
      </c>
      <c r="J55" s="148"/>
      <c r="K55" s="148"/>
      <c r="L55" s="148"/>
      <c r="M55" s="149">
        <f t="shared" si="7"/>
        <v>1</v>
      </c>
      <c r="N55" s="148">
        <v>12</v>
      </c>
      <c r="O55" s="139">
        <v>1</v>
      </c>
      <c r="P55" s="140">
        <v>1</v>
      </c>
      <c r="Q55" s="150">
        <f t="shared" si="11"/>
        <v>0</v>
      </c>
      <c r="R55" s="151"/>
      <c r="S55" s="150"/>
      <c r="T55" s="151">
        <v>13</v>
      </c>
      <c r="U55" s="153" t="s">
        <v>189</v>
      </c>
      <c r="V55" s="150"/>
      <c r="W55" s="150"/>
      <c r="X55" s="150">
        <f t="shared" si="8"/>
        <v>0</v>
      </c>
      <c r="Y55" s="151" t="e">
        <f t="shared" si="9"/>
        <v>#VALUE!</v>
      </c>
      <c r="Z55" s="150"/>
      <c r="AB55" s="27" t="e">
        <f t="shared" si="10"/>
        <v>#VALUE!</v>
      </c>
      <c r="AC55" s="32"/>
      <c r="AD55" s="2"/>
      <c r="AE55" s="2"/>
    </row>
    <row r="56" spans="1:31" ht="15.75">
      <c r="A56" s="137">
        <v>894</v>
      </c>
      <c r="B56" s="138" t="s">
        <v>108</v>
      </c>
      <c r="C56" s="137">
        <v>8</v>
      </c>
      <c r="D56" s="137">
        <v>8</v>
      </c>
      <c r="E56" s="137"/>
      <c r="F56" s="148">
        <f t="shared" si="6"/>
        <v>0</v>
      </c>
      <c r="G56" s="148"/>
      <c r="H56" s="148"/>
      <c r="I56" s="149"/>
      <c r="J56" s="148"/>
      <c r="K56" s="148"/>
      <c r="L56" s="148"/>
      <c r="M56" s="149">
        <f t="shared" si="7"/>
        <v>0</v>
      </c>
      <c r="N56" s="148"/>
      <c r="O56" s="139">
        <v>0</v>
      </c>
      <c r="P56" s="140"/>
      <c r="Q56" s="150">
        <f t="shared" si="11"/>
        <v>0</v>
      </c>
      <c r="R56" s="151"/>
      <c r="S56" s="150"/>
      <c r="T56" s="151">
        <v>13</v>
      </c>
      <c r="U56" s="153" t="s">
        <v>190</v>
      </c>
      <c r="V56" s="150"/>
      <c r="W56" s="150"/>
      <c r="X56" s="150">
        <f t="shared" si="8"/>
        <v>0</v>
      </c>
      <c r="Y56" s="151" t="e">
        <f t="shared" si="9"/>
        <v>#VALUE!</v>
      </c>
      <c r="Z56" s="150"/>
      <c r="AB56" s="27" t="e">
        <f t="shared" si="10"/>
        <v>#VALUE!</v>
      </c>
      <c r="AC56" s="32"/>
      <c r="AD56" s="2"/>
      <c r="AE56" s="2"/>
    </row>
    <row r="57" spans="1:31" ht="15.75">
      <c r="A57" s="137">
        <v>896</v>
      </c>
      <c r="B57" s="138" t="s">
        <v>128</v>
      </c>
      <c r="C57" s="137">
        <v>18</v>
      </c>
      <c r="D57" s="137">
        <v>18</v>
      </c>
      <c r="E57" s="137"/>
      <c r="F57" s="148">
        <f t="shared" si="6"/>
        <v>0</v>
      </c>
      <c r="G57" s="148"/>
      <c r="H57" s="148"/>
      <c r="I57" s="149"/>
      <c r="J57" s="148"/>
      <c r="K57" s="148">
        <v>1</v>
      </c>
      <c r="L57" s="148"/>
      <c r="M57" s="149">
        <v>0</v>
      </c>
      <c r="N57" s="148"/>
      <c r="O57" s="139">
        <v>0</v>
      </c>
      <c r="P57" s="140"/>
      <c r="Q57" s="150">
        <f t="shared" si="11"/>
        <v>0</v>
      </c>
      <c r="R57" s="151">
        <v>1</v>
      </c>
      <c r="S57" s="150"/>
      <c r="T57" s="151"/>
      <c r="U57" s="153"/>
      <c r="V57" s="150"/>
      <c r="W57" s="150"/>
      <c r="X57" s="150">
        <f t="shared" si="8"/>
        <v>0</v>
      </c>
      <c r="Y57" s="151">
        <f t="shared" si="9"/>
        <v>1</v>
      </c>
      <c r="Z57" s="150"/>
      <c r="AB57" s="27">
        <f t="shared" si="10"/>
        <v>1</v>
      </c>
      <c r="AC57" s="32"/>
      <c r="AD57" s="2"/>
      <c r="AE57" s="2"/>
    </row>
    <row r="58" spans="1:31" ht="15.75">
      <c r="A58" s="137">
        <v>846</v>
      </c>
      <c r="B58" s="138" t="s">
        <v>18</v>
      </c>
      <c r="C58" s="137">
        <v>18</v>
      </c>
      <c r="D58" s="137">
        <v>15</v>
      </c>
      <c r="E58" s="137"/>
      <c r="F58" s="148">
        <f t="shared" si="6"/>
        <v>3</v>
      </c>
      <c r="G58" s="148"/>
      <c r="H58" s="148"/>
      <c r="I58" s="149"/>
      <c r="J58" s="148"/>
      <c r="K58" s="148"/>
      <c r="L58" s="148"/>
      <c r="M58" s="149">
        <f>F58-H58+I58-J58+K58-L58</f>
        <v>3</v>
      </c>
      <c r="N58" s="148">
        <v>10</v>
      </c>
      <c r="O58" s="139">
        <v>2</v>
      </c>
      <c r="P58" s="140">
        <v>0</v>
      </c>
      <c r="Q58" s="150">
        <f t="shared" si="11"/>
        <v>2</v>
      </c>
      <c r="R58" s="151">
        <v>1</v>
      </c>
      <c r="S58" s="150"/>
      <c r="T58" s="151"/>
      <c r="U58" s="153"/>
      <c r="V58" s="150"/>
      <c r="W58" s="150"/>
      <c r="X58" s="150">
        <f t="shared" si="8"/>
        <v>2</v>
      </c>
      <c r="Y58" s="151">
        <f t="shared" si="9"/>
        <v>1</v>
      </c>
      <c r="Z58" s="150"/>
      <c r="AB58" s="27">
        <f t="shared" si="10"/>
        <v>3</v>
      </c>
      <c r="AC58" s="32"/>
      <c r="AD58" s="13"/>
      <c r="AE58" s="13"/>
    </row>
    <row r="59" spans="1:31" ht="15.75">
      <c r="A59" s="137">
        <v>868</v>
      </c>
      <c r="B59" s="138" t="s">
        <v>52</v>
      </c>
      <c r="C59" s="137">
        <v>16</v>
      </c>
      <c r="D59" s="137">
        <v>16</v>
      </c>
      <c r="E59" s="137"/>
      <c r="F59" s="148">
        <f t="shared" si="6"/>
        <v>0</v>
      </c>
      <c r="G59" s="148"/>
      <c r="H59" s="148"/>
      <c r="I59" s="149"/>
      <c r="J59" s="148"/>
      <c r="K59" s="148"/>
      <c r="L59" s="148"/>
      <c r="M59" s="149">
        <f>F59-H59+I59-J59+K59-L59</f>
        <v>0</v>
      </c>
      <c r="N59" s="148">
        <v>15</v>
      </c>
      <c r="O59" s="139">
        <v>1</v>
      </c>
      <c r="P59" s="140">
        <v>1</v>
      </c>
      <c r="Q59" s="150">
        <f t="shared" si="11"/>
        <v>0</v>
      </c>
      <c r="R59" s="151"/>
      <c r="S59" s="150"/>
      <c r="T59" s="151">
        <v>12</v>
      </c>
      <c r="U59" s="153" t="s">
        <v>191</v>
      </c>
      <c r="V59" s="150"/>
      <c r="W59" s="150"/>
      <c r="X59" s="150">
        <f t="shared" si="8"/>
        <v>0</v>
      </c>
      <c r="Y59" s="151" t="e">
        <f t="shared" si="9"/>
        <v>#VALUE!</v>
      </c>
      <c r="Z59" s="150"/>
      <c r="AB59" s="27" t="e">
        <f t="shared" si="10"/>
        <v>#VALUE!</v>
      </c>
      <c r="AC59" s="32"/>
      <c r="AD59" s="2"/>
      <c r="AE59" s="2"/>
    </row>
    <row r="60" spans="1:31" ht="15.75">
      <c r="A60" s="137">
        <v>847</v>
      </c>
      <c r="B60" s="138" t="s">
        <v>56</v>
      </c>
      <c r="C60" s="137">
        <v>6</v>
      </c>
      <c r="D60" s="137">
        <v>6</v>
      </c>
      <c r="E60" s="137"/>
      <c r="F60" s="148">
        <f t="shared" si="6"/>
        <v>0</v>
      </c>
      <c r="G60" s="148"/>
      <c r="H60" s="148"/>
      <c r="I60" s="149"/>
      <c r="J60" s="148"/>
      <c r="K60" s="148"/>
      <c r="L60" s="148"/>
      <c r="M60" s="149">
        <f>F60-H60+I60-J60+K60-L60</f>
        <v>0</v>
      </c>
      <c r="N60" s="148"/>
      <c r="O60" s="139">
        <v>0</v>
      </c>
      <c r="P60" s="140"/>
      <c r="Q60" s="150">
        <f t="shared" si="11"/>
        <v>0</v>
      </c>
      <c r="R60" s="151">
        <v>1</v>
      </c>
      <c r="S60" s="150"/>
      <c r="T60" s="151"/>
      <c r="U60" s="153"/>
      <c r="V60" s="150"/>
      <c r="W60" s="150"/>
      <c r="X60" s="150">
        <f t="shared" si="8"/>
        <v>0</v>
      </c>
      <c r="Y60" s="151">
        <f t="shared" si="9"/>
        <v>1</v>
      </c>
      <c r="Z60" s="150"/>
      <c r="AB60" s="27">
        <f t="shared" si="10"/>
        <v>1</v>
      </c>
      <c r="AC60" s="32"/>
      <c r="AD60" s="1"/>
      <c r="AE60" s="1"/>
    </row>
    <row r="61" spans="1:31" ht="15.75">
      <c r="A61" s="137"/>
      <c r="B61" s="138"/>
      <c r="C61" s="137"/>
      <c r="D61" s="137"/>
      <c r="E61" s="137"/>
      <c r="F61" s="148"/>
      <c r="G61" s="148"/>
      <c r="H61" s="148"/>
      <c r="I61" s="149"/>
      <c r="J61" s="148"/>
      <c r="K61" s="148"/>
      <c r="L61" s="148"/>
      <c r="M61" s="149"/>
      <c r="N61" s="148"/>
      <c r="O61" s="139"/>
      <c r="P61" s="140"/>
      <c r="Q61" s="150"/>
      <c r="R61" s="151"/>
      <c r="S61" s="150"/>
      <c r="T61" s="151"/>
      <c r="U61" s="153"/>
      <c r="V61" s="150"/>
      <c r="W61" s="150"/>
      <c r="X61" s="150"/>
      <c r="Y61" s="151"/>
      <c r="Z61" s="150"/>
      <c r="AB61" s="27"/>
      <c r="AC61" s="32"/>
      <c r="AD61" s="2"/>
      <c r="AE61" s="2"/>
    </row>
    <row r="62" spans="1:31" ht="15.75">
      <c r="A62" s="137"/>
      <c r="B62" s="138"/>
      <c r="C62" s="137"/>
      <c r="D62" s="137"/>
      <c r="E62" s="137"/>
      <c r="F62" s="148"/>
      <c r="G62" s="148"/>
      <c r="H62" s="148"/>
      <c r="I62" s="149"/>
      <c r="J62" s="148"/>
      <c r="K62" s="148"/>
      <c r="L62" s="148"/>
      <c r="M62" s="149"/>
      <c r="N62" s="148"/>
      <c r="O62" s="139"/>
      <c r="P62" s="140"/>
      <c r="Q62" s="150"/>
      <c r="R62" s="151"/>
      <c r="S62" s="150"/>
      <c r="T62" s="151"/>
      <c r="U62" s="153"/>
      <c r="V62" s="150"/>
      <c r="W62" s="150"/>
      <c r="X62" s="150"/>
      <c r="Y62" s="151"/>
      <c r="Z62" s="150"/>
      <c r="AB62" s="27"/>
      <c r="AC62" s="32"/>
      <c r="AD62" s="2"/>
      <c r="AE62" s="2"/>
    </row>
    <row r="63" spans="1:31" ht="15.75">
      <c r="A63" s="141"/>
      <c r="B63" s="138" t="s">
        <v>200</v>
      </c>
      <c r="C63" s="142">
        <f>SUM(C5:C60)</f>
        <v>698</v>
      </c>
      <c r="D63" s="142">
        <f>SUM(D5:D60)</f>
        <v>678</v>
      </c>
      <c r="E63" s="142"/>
      <c r="F63" s="142">
        <f aca="true" t="shared" si="12" ref="F63:N63">SUM(F5:F60)</f>
        <v>20</v>
      </c>
      <c r="G63" s="142">
        <f t="shared" si="12"/>
        <v>10</v>
      </c>
      <c r="H63" s="142">
        <f t="shared" si="12"/>
        <v>0</v>
      </c>
      <c r="I63" s="142">
        <f t="shared" si="12"/>
        <v>3</v>
      </c>
      <c r="J63" s="142">
        <f t="shared" si="12"/>
        <v>0</v>
      </c>
      <c r="K63" s="142">
        <f t="shared" si="12"/>
        <v>10</v>
      </c>
      <c r="L63" s="142">
        <f t="shared" si="12"/>
        <v>0</v>
      </c>
      <c r="M63" s="143">
        <f>SUM(M5:M62)</f>
        <v>27</v>
      </c>
      <c r="N63" s="142">
        <f t="shared" si="12"/>
        <v>308</v>
      </c>
      <c r="O63" s="142">
        <f>SUM(O5:O60)</f>
        <v>34</v>
      </c>
      <c r="P63" s="142">
        <f>SUM(P5:P60)</f>
        <v>25</v>
      </c>
      <c r="Q63" s="144">
        <f>SUM(Q5:Q60)</f>
        <v>9</v>
      </c>
      <c r="R63" s="145">
        <f>SUM(R5:R62)</f>
        <v>24</v>
      </c>
      <c r="S63" s="145">
        <f>SUM(S5:S62)</f>
        <v>0</v>
      </c>
      <c r="T63" s="151">
        <f>SUM(T5:T62)</f>
        <v>375</v>
      </c>
      <c r="U63" s="74"/>
      <c r="V63" s="145">
        <f aca="true" t="shared" si="13" ref="V63:AE63">SUM(V5:V62)</f>
        <v>0</v>
      </c>
      <c r="W63" s="145">
        <f t="shared" si="13"/>
        <v>0</v>
      </c>
      <c r="X63" s="145">
        <f t="shared" si="13"/>
        <v>7</v>
      </c>
      <c r="Y63" s="145" t="e">
        <f t="shared" si="13"/>
        <v>#VALUE!</v>
      </c>
      <c r="Z63" s="145">
        <f t="shared" si="13"/>
        <v>12</v>
      </c>
      <c r="AA63" s="74">
        <f t="shared" si="13"/>
        <v>0</v>
      </c>
      <c r="AB63" s="74" t="e">
        <f t="shared" si="13"/>
        <v>#VALUE!</v>
      </c>
      <c r="AC63" s="74">
        <f t="shared" si="13"/>
        <v>0</v>
      </c>
      <c r="AD63" s="74">
        <f t="shared" si="13"/>
        <v>0</v>
      </c>
      <c r="AE63" s="74">
        <f t="shared" si="13"/>
        <v>0</v>
      </c>
    </row>
    <row r="64" spans="1:29" s="7" customFormat="1" ht="12.75">
      <c r="A64" s="11"/>
      <c r="B64" s="11"/>
      <c r="C64" s="59"/>
      <c r="D64" s="59"/>
      <c r="E64" s="59"/>
      <c r="F64" s="59"/>
      <c r="G64" s="59"/>
      <c r="H64" s="59"/>
      <c r="I64" s="99"/>
      <c r="J64" s="59"/>
      <c r="K64" s="59"/>
      <c r="L64" s="59"/>
      <c r="M64" s="99"/>
      <c r="N64" s="59"/>
      <c r="O64" s="59"/>
      <c r="P64" s="61"/>
      <c r="Q64" s="75"/>
      <c r="R64" s="76"/>
      <c r="S64" s="75"/>
      <c r="T64" s="75"/>
      <c r="U64" s="76"/>
      <c r="V64" s="75"/>
      <c r="W64" s="75"/>
      <c r="X64" s="75"/>
      <c r="Y64" s="76"/>
      <c r="Z64" s="75"/>
      <c r="AB64" s="28"/>
      <c r="AC64" s="33"/>
    </row>
    <row r="65" spans="1:29" s="7" customFormat="1" ht="12.75">
      <c r="A65" s="11"/>
      <c r="B65" s="11"/>
      <c r="C65" s="59"/>
      <c r="D65" s="59"/>
      <c r="E65" s="59"/>
      <c r="F65" s="59"/>
      <c r="G65" s="59"/>
      <c r="H65" s="59"/>
      <c r="I65" s="99"/>
      <c r="J65" s="59"/>
      <c r="K65" s="59"/>
      <c r="L65" s="59"/>
      <c r="M65" s="99"/>
      <c r="N65" s="59"/>
      <c r="O65" s="59"/>
      <c r="P65" s="61"/>
      <c r="Q65" s="75"/>
      <c r="R65" s="76"/>
      <c r="S65" s="75"/>
      <c r="T65" s="75"/>
      <c r="U65" s="76"/>
      <c r="V65" s="75"/>
      <c r="W65" s="75"/>
      <c r="X65" s="75"/>
      <c r="Y65" s="76"/>
      <c r="Z65" s="75"/>
      <c r="AB65" s="29"/>
      <c r="AC65" s="34"/>
    </row>
    <row r="66" spans="1:29" s="7" customFormat="1" ht="12.75">
      <c r="A66" s="11"/>
      <c r="B66" s="11"/>
      <c r="C66" s="59"/>
      <c r="D66" s="59"/>
      <c r="E66" s="59"/>
      <c r="F66" s="59"/>
      <c r="G66" s="59"/>
      <c r="H66" s="59"/>
      <c r="I66" s="99"/>
      <c r="J66" s="59"/>
      <c r="K66" s="59"/>
      <c r="L66" s="59"/>
      <c r="M66" s="99"/>
      <c r="N66" s="59"/>
      <c r="O66" s="59"/>
      <c r="P66" s="61"/>
      <c r="Q66" s="75"/>
      <c r="R66" s="76"/>
      <c r="S66" s="75"/>
      <c r="T66" s="75"/>
      <c r="U66" s="76"/>
      <c r="V66" s="75"/>
      <c r="W66" s="75"/>
      <c r="X66" s="75"/>
      <c r="Y66" s="76"/>
      <c r="Z66" s="75"/>
      <c r="AB66" s="29"/>
      <c r="AC66" s="34"/>
    </row>
    <row r="67" spans="1:29" s="7" customFormat="1" ht="12.75">
      <c r="A67" s="11"/>
      <c r="B67" s="11"/>
      <c r="C67" s="60"/>
      <c r="D67" s="60"/>
      <c r="E67" s="60"/>
      <c r="F67" s="59"/>
      <c r="G67" s="59"/>
      <c r="H67" s="59"/>
      <c r="I67" s="99"/>
      <c r="J67" s="59"/>
      <c r="K67" s="59"/>
      <c r="L67" s="59"/>
      <c r="M67" s="99"/>
      <c r="N67" s="59"/>
      <c r="O67" s="59"/>
      <c r="P67" s="61"/>
      <c r="Q67" s="75"/>
      <c r="R67" s="76"/>
      <c r="S67" s="75"/>
      <c r="T67" s="75"/>
      <c r="U67" s="76"/>
      <c r="V67" s="75"/>
      <c r="W67" s="75"/>
      <c r="X67" s="75"/>
      <c r="Y67" s="76"/>
      <c r="Z67" s="75"/>
      <c r="AB67" s="29"/>
      <c r="AC67" s="34"/>
    </row>
    <row r="68" spans="1:29" s="7" customFormat="1" ht="12.75">
      <c r="A68" s="11"/>
      <c r="B68" s="11"/>
      <c r="C68" s="60"/>
      <c r="D68" s="60"/>
      <c r="E68" s="60"/>
      <c r="F68" s="59"/>
      <c r="G68" s="59"/>
      <c r="H68" s="59"/>
      <c r="I68" s="99"/>
      <c r="J68" s="59"/>
      <c r="K68" s="59"/>
      <c r="L68" s="59"/>
      <c r="M68" s="99"/>
      <c r="N68" s="59"/>
      <c r="O68" s="59"/>
      <c r="P68" s="61"/>
      <c r="Q68" s="75"/>
      <c r="R68" s="76"/>
      <c r="S68" s="75"/>
      <c r="T68" s="75"/>
      <c r="U68" s="76"/>
      <c r="V68" s="75"/>
      <c r="W68" s="75"/>
      <c r="X68" s="75"/>
      <c r="Y68" s="76"/>
      <c r="Z68" s="75"/>
      <c r="AB68" s="29"/>
      <c r="AC68" s="34"/>
    </row>
    <row r="69" spans="1:29" s="7" customFormat="1" ht="12.75">
      <c r="A69" s="11"/>
      <c r="B69" s="11"/>
      <c r="C69" s="60"/>
      <c r="D69" s="60"/>
      <c r="E69" s="60"/>
      <c r="F69" s="59"/>
      <c r="G69" s="59"/>
      <c r="H69" s="59"/>
      <c r="I69" s="99"/>
      <c r="J69" s="59"/>
      <c r="K69" s="59"/>
      <c r="L69" s="59"/>
      <c r="M69" s="99"/>
      <c r="N69" s="59"/>
      <c r="O69" s="59"/>
      <c r="P69" s="61"/>
      <c r="Q69" s="75"/>
      <c r="R69" s="76"/>
      <c r="S69" s="75"/>
      <c r="T69" s="75"/>
      <c r="U69" s="76"/>
      <c r="V69" s="75"/>
      <c r="W69" s="75"/>
      <c r="X69" s="75"/>
      <c r="Y69" s="76"/>
      <c r="Z69" s="75"/>
      <c r="AB69" s="29"/>
      <c r="AC69" s="34"/>
    </row>
    <row r="70" spans="1:29" s="7" customFormat="1" ht="12.75">
      <c r="A70" s="11"/>
      <c r="B70" s="11"/>
      <c r="C70" s="60"/>
      <c r="D70" s="60"/>
      <c r="E70" s="60"/>
      <c r="F70" s="59"/>
      <c r="G70" s="59"/>
      <c r="H70" s="59"/>
      <c r="I70" s="99"/>
      <c r="J70" s="59"/>
      <c r="K70" s="59"/>
      <c r="L70" s="59"/>
      <c r="M70" s="99"/>
      <c r="N70" s="59"/>
      <c r="O70" s="59"/>
      <c r="P70" s="61"/>
      <c r="Q70" s="75"/>
      <c r="R70" s="76"/>
      <c r="S70" s="75"/>
      <c r="T70" s="75"/>
      <c r="U70" s="76"/>
      <c r="V70" s="75"/>
      <c r="W70" s="75"/>
      <c r="X70" s="75"/>
      <c r="Y70" s="76"/>
      <c r="Z70" s="75"/>
      <c r="AB70" s="29"/>
      <c r="AC70" s="34"/>
    </row>
    <row r="71" spans="1:29" s="7" customFormat="1" ht="12.75">
      <c r="A71" s="11"/>
      <c r="B71" s="11"/>
      <c r="C71" s="60"/>
      <c r="D71" s="60"/>
      <c r="E71" s="60"/>
      <c r="F71" s="59"/>
      <c r="G71" s="59"/>
      <c r="H71" s="59"/>
      <c r="I71" s="99"/>
      <c r="J71" s="59"/>
      <c r="K71" s="59"/>
      <c r="L71" s="59"/>
      <c r="M71" s="99"/>
      <c r="N71" s="59"/>
      <c r="O71" s="59"/>
      <c r="P71" s="61"/>
      <c r="Q71" s="75"/>
      <c r="R71" s="76"/>
      <c r="S71" s="75"/>
      <c r="T71" s="75"/>
      <c r="U71" s="76"/>
      <c r="V71" s="75"/>
      <c r="W71" s="75"/>
      <c r="X71" s="75"/>
      <c r="Y71" s="76"/>
      <c r="Z71" s="75"/>
      <c r="AB71" s="29"/>
      <c r="AC71" s="34"/>
    </row>
    <row r="72" spans="1:29" s="7" customFormat="1" ht="12.75">
      <c r="A72" s="11"/>
      <c r="B72" s="11"/>
      <c r="C72" s="59"/>
      <c r="D72" s="59"/>
      <c r="E72" s="59"/>
      <c r="F72" s="59"/>
      <c r="G72" s="59"/>
      <c r="H72" s="59"/>
      <c r="I72" s="99"/>
      <c r="J72" s="59"/>
      <c r="K72" s="59"/>
      <c r="L72" s="59"/>
      <c r="M72" s="99"/>
      <c r="N72" s="59"/>
      <c r="O72" s="59"/>
      <c r="P72" s="61"/>
      <c r="Q72" s="75"/>
      <c r="R72" s="76"/>
      <c r="S72" s="75"/>
      <c r="T72" s="75"/>
      <c r="U72" s="76"/>
      <c r="V72" s="75"/>
      <c r="W72" s="75"/>
      <c r="X72" s="75"/>
      <c r="Y72" s="76"/>
      <c r="Z72" s="75"/>
      <c r="AB72" s="29"/>
      <c r="AC72" s="34"/>
    </row>
    <row r="73" spans="1:29" s="7" customFormat="1" ht="12.75">
      <c r="A73" s="11"/>
      <c r="B73" s="11"/>
      <c r="C73" s="59"/>
      <c r="D73" s="59"/>
      <c r="E73" s="59"/>
      <c r="F73" s="59"/>
      <c r="G73" s="59"/>
      <c r="H73" s="59"/>
      <c r="I73" s="99"/>
      <c r="J73" s="59"/>
      <c r="K73" s="59"/>
      <c r="L73" s="59"/>
      <c r="M73" s="99"/>
      <c r="N73" s="59"/>
      <c r="O73" s="59"/>
      <c r="P73" s="61"/>
      <c r="Q73" s="75"/>
      <c r="R73" s="76"/>
      <c r="S73" s="75"/>
      <c r="T73" s="75"/>
      <c r="U73" s="76"/>
      <c r="V73" s="75"/>
      <c r="W73" s="75"/>
      <c r="X73" s="75"/>
      <c r="Y73" s="76"/>
      <c r="Z73" s="75"/>
      <c r="AB73" s="29"/>
      <c r="AC73" s="34"/>
    </row>
    <row r="74" spans="1:29" s="7" customFormat="1" ht="12.75">
      <c r="A74" s="11"/>
      <c r="B74" s="11"/>
      <c r="C74" s="59"/>
      <c r="D74" s="59"/>
      <c r="E74" s="59"/>
      <c r="F74" s="59"/>
      <c r="G74" s="59"/>
      <c r="H74" s="59"/>
      <c r="I74" s="99"/>
      <c r="J74" s="59"/>
      <c r="K74" s="59"/>
      <c r="L74" s="59"/>
      <c r="M74" s="99"/>
      <c r="N74" s="59"/>
      <c r="O74" s="59"/>
      <c r="P74" s="61"/>
      <c r="Q74" s="75"/>
      <c r="R74" s="76"/>
      <c r="S74" s="75"/>
      <c r="T74" s="75"/>
      <c r="U74" s="76"/>
      <c r="V74" s="75"/>
      <c r="W74" s="75"/>
      <c r="X74" s="75"/>
      <c r="Y74" s="76"/>
      <c r="Z74" s="75"/>
      <c r="AB74" s="29"/>
      <c r="AC74" s="34"/>
    </row>
    <row r="75" spans="1:29" s="7" customFormat="1" ht="12.75">
      <c r="A75" s="11"/>
      <c r="B75" s="11"/>
      <c r="C75" s="59"/>
      <c r="D75" s="59"/>
      <c r="E75" s="59"/>
      <c r="F75" s="59"/>
      <c r="G75" s="59"/>
      <c r="H75" s="59"/>
      <c r="I75" s="99"/>
      <c r="J75" s="59"/>
      <c r="K75" s="59"/>
      <c r="L75" s="59"/>
      <c r="M75" s="99"/>
      <c r="N75" s="59"/>
      <c r="O75" s="59"/>
      <c r="P75" s="61"/>
      <c r="Q75" s="75"/>
      <c r="R75" s="76"/>
      <c r="S75" s="75"/>
      <c r="T75" s="75"/>
      <c r="U75" s="76"/>
      <c r="V75" s="75"/>
      <c r="W75" s="75"/>
      <c r="X75" s="75"/>
      <c r="Y75" s="76"/>
      <c r="Z75" s="75"/>
      <c r="AB75" s="29"/>
      <c r="AC75" s="34"/>
    </row>
    <row r="76" spans="1:29" s="7" customFormat="1" ht="12.75">
      <c r="A76" s="11"/>
      <c r="B76" s="11"/>
      <c r="C76" s="59"/>
      <c r="D76" s="59"/>
      <c r="E76" s="59"/>
      <c r="F76" s="59"/>
      <c r="G76" s="59"/>
      <c r="H76" s="59"/>
      <c r="I76" s="99"/>
      <c r="J76" s="59"/>
      <c r="K76" s="59"/>
      <c r="L76" s="59"/>
      <c r="M76" s="99"/>
      <c r="N76" s="59"/>
      <c r="O76" s="59"/>
      <c r="P76" s="61"/>
      <c r="Q76" s="75"/>
      <c r="R76" s="76"/>
      <c r="S76" s="75"/>
      <c r="T76" s="75"/>
      <c r="U76" s="76"/>
      <c r="V76" s="75"/>
      <c r="W76" s="75"/>
      <c r="X76" s="75"/>
      <c r="Y76" s="76"/>
      <c r="Z76" s="75"/>
      <c r="AB76" s="29"/>
      <c r="AC76" s="34"/>
    </row>
    <row r="77" spans="1:29" s="7" customFormat="1" ht="12.75">
      <c r="A77" s="11"/>
      <c r="B77" s="11"/>
      <c r="C77" s="59"/>
      <c r="D77" s="59"/>
      <c r="E77" s="59"/>
      <c r="F77" s="59"/>
      <c r="G77" s="59"/>
      <c r="H77" s="59"/>
      <c r="I77" s="99"/>
      <c r="J77" s="59"/>
      <c r="K77" s="59"/>
      <c r="L77" s="59"/>
      <c r="M77" s="99"/>
      <c r="N77" s="59"/>
      <c r="O77" s="59"/>
      <c r="P77" s="61"/>
      <c r="Q77" s="75"/>
      <c r="R77" s="76"/>
      <c r="S77" s="75"/>
      <c r="T77" s="75"/>
      <c r="U77" s="76"/>
      <c r="V77" s="75"/>
      <c r="W77" s="75"/>
      <c r="X77" s="75"/>
      <c r="Y77" s="76"/>
      <c r="Z77" s="75"/>
      <c r="AB77" s="29"/>
      <c r="AC77" s="34"/>
    </row>
    <row r="78" spans="1:29" s="7" customFormat="1" ht="12.75">
      <c r="A78" s="11"/>
      <c r="B78" s="11"/>
      <c r="C78" s="59"/>
      <c r="D78" s="59"/>
      <c r="E78" s="59"/>
      <c r="F78" s="59"/>
      <c r="G78" s="59"/>
      <c r="H78" s="59"/>
      <c r="I78" s="99"/>
      <c r="J78" s="59"/>
      <c r="K78" s="59"/>
      <c r="L78" s="59"/>
      <c r="M78" s="99"/>
      <c r="N78" s="59"/>
      <c r="O78" s="59"/>
      <c r="P78" s="61"/>
      <c r="Q78" s="75"/>
      <c r="R78" s="76"/>
      <c r="S78" s="75"/>
      <c r="T78" s="75"/>
      <c r="U78" s="76"/>
      <c r="V78" s="75"/>
      <c r="W78" s="75"/>
      <c r="X78" s="75"/>
      <c r="Y78" s="76"/>
      <c r="Z78" s="75"/>
      <c r="AB78" s="29"/>
      <c r="AC78" s="34"/>
    </row>
    <row r="79" spans="1:29" s="7" customFormat="1" ht="12.75">
      <c r="A79" s="11"/>
      <c r="B79" s="11"/>
      <c r="C79" s="59"/>
      <c r="D79" s="59"/>
      <c r="E79" s="59"/>
      <c r="F79" s="59"/>
      <c r="G79" s="59"/>
      <c r="H79" s="59"/>
      <c r="I79" s="99"/>
      <c r="J79" s="59"/>
      <c r="K79" s="59"/>
      <c r="L79" s="59"/>
      <c r="M79" s="99"/>
      <c r="N79" s="59"/>
      <c r="O79" s="59"/>
      <c r="P79" s="61"/>
      <c r="Q79" s="75"/>
      <c r="R79" s="76"/>
      <c r="S79" s="75"/>
      <c r="T79" s="75"/>
      <c r="U79" s="76"/>
      <c r="V79" s="75"/>
      <c r="W79" s="75"/>
      <c r="X79" s="75"/>
      <c r="Y79" s="76"/>
      <c r="Z79" s="75"/>
      <c r="AB79" s="29"/>
      <c r="AC79" s="34"/>
    </row>
    <row r="80" spans="1:29" s="7" customFormat="1" ht="12.75">
      <c r="A80" s="11"/>
      <c r="B80" s="11"/>
      <c r="C80" s="59"/>
      <c r="D80" s="59"/>
      <c r="E80" s="59"/>
      <c r="F80" s="59"/>
      <c r="G80" s="59"/>
      <c r="H80" s="59"/>
      <c r="I80" s="99"/>
      <c r="J80" s="59"/>
      <c r="K80" s="59"/>
      <c r="L80" s="59"/>
      <c r="M80" s="99"/>
      <c r="N80" s="59"/>
      <c r="O80" s="59"/>
      <c r="P80" s="61"/>
      <c r="Q80" s="75"/>
      <c r="R80" s="76"/>
      <c r="S80" s="75"/>
      <c r="T80" s="75"/>
      <c r="U80" s="76"/>
      <c r="V80" s="75"/>
      <c r="W80" s="75"/>
      <c r="X80" s="75"/>
      <c r="Y80" s="76"/>
      <c r="Z80" s="75"/>
      <c r="AB80" s="29"/>
      <c r="AC80" s="34"/>
    </row>
    <row r="81" spans="1:29" s="7" customFormat="1" ht="12.75">
      <c r="A81" s="11"/>
      <c r="B81" s="11"/>
      <c r="C81" s="59"/>
      <c r="D81" s="59"/>
      <c r="E81" s="59"/>
      <c r="F81" s="59"/>
      <c r="G81" s="59"/>
      <c r="H81" s="59"/>
      <c r="I81" s="99"/>
      <c r="J81" s="59"/>
      <c r="K81" s="59"/>
      <c r="L81" s="59"/>
      <c r="M81" s="99"/>
      <c r="N81" s="59"/>
      <c r="O81" s="59"/>
      <c r="P81" s="61"/>
      <c r="Q81" s="75"/>
      <c r="R81" s="76"/>
      <c r="S81" s="75"/>
      <c r="T81" s="75"/>
      <c r="U81" s="76"/>
      <c r="V81" s="75"/>
      <c r="W81" s="75"/>
      <c r="X81" s="75"/>
      <c r="Y81" s="76"/>
      <c r="Z81" s="75"/>
      <c r="AB81" s="29"/>
      <c r="AC81" s="34"/>
    </row>
    <row r="82" spans="1:29" s="7" customFormat="1" ht="12.75">
      <c r="A82" s="11"/>
      <c r="B82" s="11"/>
      <c r="C82" s="59"/>
      <c r="D82" s="59"/>
      <c r="E82" s="59"/>
      <c r="F82" s="59"/>
      <c r="G82" s="59"/>
      <c r="H82" s="59"/>
      <c r="I82" s="99"/>
      <c r="J82" s="59"/>
      <c r="K82" s="59"/>
      <c r="L82" s="59"/>
      <c r="M82" s="99"/>
      <c r="N82" s="59"/>
      <c r="O82" s="59"/>
      <c r="P82" s="61"/>
      <c r="Q82" s="75"/>
      <c r="R82" s="76"/>
      <c r="S82" s="75"/>
      <c r="T82" s="75"/>
      <c r="U82" s="76"/>
      <c r="V82" s="75"/>
      <c r="W82" s="75"/>
      <c r="X82" s="75"/>
      <c r="Y82" s="76"/>
      <c r="Z82" s="75"/>
      <c r="AB82" s="29"/>
      <c r="AC82" s="34"/>
    </row>
    <row r="83" spans="1:29" s="7" customFormat="1" ht="12.75">
      <c r="A83" s="11"/>
      <c r="B83" s="11"/>
      <c r="C83" s="59"/>
      <c r="D83" s="59"/>
      <c r="E83" s="59"/>
      <c r="F83" s="59"/>
      <c r="G83" s="59"/>
      <c r="H83" s="59"/>
      <c r="I83" s="99"/>
      <c r="J83" s="59"/>
      <c r="K83" s="59"/>
      <c r="L83" s="59"/>
      <c r="M83" s="99"/>
      <c r="N83" s="59"/>
      <c r="O83" s="59"/>
      <c r="P83" s="61"/>
      <c r="Q83" s="75"/>
      <c r="R83" s="76"/>
      <c r="S83" s="75"/>
      <c r="T83" s="75"/>
      <c r="U83" s="76"/>
      <c r="V83" s="75"/>
      <c r="W83" s="75"/>
      <c r="X83" s="75"/>
      <c r="Y83" s="76"/>
      <c r="Z83" s="75"/>
      <c r="AB83" s="29"/>
      <c r="AC83" s="34"/>
    </row>
    <row r="84" spans="1:29" s="7" customFormat="1" ht="12.75">
      <c r="A84" s="11"/>
      <c r="B84" s="11"/>
      <c r="C84" s="59"/>
      <c r="D84" s="59"/>
      <c r="E84" s="59"/>
      <c r="F84" s="59"/>
      <c r="G84" s="59"/>
      <c r="H84" s="59"/>
      <c r="I84" s="99"/>
      <c r="J84" s="59"/>
      <c r="K84" s="59"/>
      <c r="L84" s="59"/>
      <c r="M84" s="99"/>
      <c r="N84" s="59"/>
      <c r="O84" s="59"/>
      <c r="P84" s="61"/>
      <c r="Q84" s="75"/>
      <c r="R84" s="76"/>
      <c r="S84" s="75"/>
      <c r="T84" s="75"/>
      <c r="U84" s="76"/>
      <c r="V84" s="75"/>
      <c r="W84" s="75"/>
      <c r="X84" s="75"/>
      <c r="Y84" s="76"/>
      <c r="Z84" s="75"/>
      <c r="AB84" s="29"/>
      <c r="AC84" s="34"/>
    </row>
    <row r="85" spans="1:29" s="7" customFormat="1" ht="12.75">
      <c r="A85" s="11"/>
      <c r="B85" s="11"/>
      <c r="C85" s="11"/>
      <c r="D85" s="11"/>
      <c r="E85" s="11"/>
      <c r="F85" s="11"/>
      <c r="G85" s="11"/>
      <c r="H85" s="11"/>
      <c r="I85" s="100"/>
      <c r="J85" s="11"/>
      <c r="K85" s="11"/>
      <c r="L85" s="11"/>
      <c r="M85" s="100"/>
      <c r="N85" s="11"/>
      <c r="O85" s="11"/>
      <c r="P85" s="62"/>
      <c r="Q85" s="77"/>
      <c r="R85" s="78"/>
      <c r="S85" s="77"/>
      <c r="T85" s="77"/>
      <c r="U85" s="78"/>
      <c r="V85" s="77"/>
      <c r="W85" s="77"/>
      <c r="X85" s="77"/>
      <c r="Y85" s="78"/>
      <c r="Z85" s="77"/>
      <c r="AB85" s="29"/>
      <c r="AC85" s="34"/>
    </row>
    <row r="86" spans="1:29" s="7" customFormat="1" ht="12.75">
      <c r="A86" s="11"/>
      <c r="B86" s="11"/>
      <c r="C86" s="11"/>
      <c r="D86" s="11"/>
      <c r="E86" s="11"/>
      <c r="F86" s="11"/>
      <c r="G86" s="11"/>
      <c r="H86" s="11"/>
      <c r="I86" s="100"/>
      <c r="J86" s="11"/>
      <c r="K86" s="11"/>
      <c r="L86" s="11"/>
      <c r="M86" s="100"/>
      <c r="N86" s="11"/>
      <c r="O86" s="11"/>
      <c r="P86" s="62"/>
      <c r="Q86" s="77"/>
      <c r="R86" s="78"/>
      <c r="S86" s="77"/>
      <c r="T86" s="77"/>
      <c r="U86" s="78"/>
      <c r="V86" s="77"/>
      <c r="W86" s="77"/>
      <c r="X86" s="77"/>
      <c r="Y86" s="78"/>
      <c r="Z86" s="77"/>
      <c r="AB86" s="29"/>
      <c r="AC86" s="34"/>
    </row>
    <row r="87" spans="1:29" s="7" customFormat="1" ht="12.75">
      <c r="A87" s="11"/>
      <c r="B87" s="11"/>
      <c r="C87" s="11"/>
      <c r="D87" s="11"/>
      <c r="E87" s="11"/>
      <c r="F87" s="11"/>
      <c r="G87" s="11"/>
      <c r="H87" s="11"/>
      <c r="I87" s="100"/>
      <c r="J87" s="11"/>
      <c r="K87" s="11"/>
      <c r="L87" s="11"/>
      <c r="M87" s="100"/>
      <c r="N87" s="11"/>
      <c r="O87" s="11"/>
      <c r="P87" s="62"/>
      <c r="Q87" s="77"/>
      <c r="R87" s="78"/>
      <c r="S87" s="77"/>
      <c r="T87" s="77"/>
      <c r="U87" s="78"/>
      <c r="V87" s="77"/>
      <c r="W87" s="77"/>
      <c r="X87" s="77"/>
      <c r="Y87" s="78"/>
      <c r="Z87" s="77"/>
      <c r="AB87" s="29"/>
      <c r="AC87" s="34"/>
    </row>
    <row r="88" spans="1:29" s="7" customFormat="1" ht="12.75">
      <c r="A88" s="11"/>
      <c r="B88" s="11"/>
      <c r="C88" s="11"/>
      <c r="D88" s="11"/>
      <c r="E88" s="11"/>
      <c r="F88" s="11"/>
      <c r="G88" s="11"/>
      <c r="H88" s="11"/>
      <c r="I88" s="100"/>
      <c r="J88" s="11"/>
      <c r="K88" s="11"/>
      <c r="L88" s="11"/>
      <c r="M88" s="100"/>
      <c r="N88" s="11"/>
      <c r="O88" s="11"/>
      <c r="P88" s="62"/>
      <c r="Q88" s="77"/>
      <c r="R88" s="78"/>
      <c r="S88" s="77"/>
      <c r="T88" s="77"/>
      <c r="U88" s="78"/>
      <c r="V88" s="77"/>
      <c r="W88" s="77"/>
      <c r="X88" s="77"/>
      <c r="Y88" s="78"/>
      <c r="Z88" s="77"/>
      <c r="AB88" s="29"/>
      <c r="AC88" s="34"/>
    </row>
    <row r="89" spans="1:29" s="7" customFormat="1" ht="12.75">
      <c r="A89" s="11"/>
      <c r="B89" s="11"/>
      <c r="C89" s="11"/>
      <c r="D89" s="11"/>
      <c r="E89" s="11"/>
      <c r="F89" s="11"/>
      <c r="G89" s="11"/>
      <c r="H89" s="11"/>
      <c r="I89" s="100"/>
      <c r="J89" s="11"/>
      <c r="K89" s="11"/>
      <c r="L89" s="11"/>
      <c r="M89" s="100"/>
      <c r="N89" s="11"/>
      <c r="O89" s="11"/>
      <c r="P89" s="62"/>
      <c r="Q89" s="77"/>
      <c r="R89" s="78"/>
      <c r="S89" s="77"/>
      <c r="T89" s="77"/>
      <c r="U89" s="78"/>
      <c r="V89" s="77"/>
      <c r="W89" s="77"/>
      <c r="X89" s="77"/>
      <c r="Y89" s="78"/>
      <c r="Z89" s="77"/>
      <c r="AB89" s="29"/>
      <c r="AC89" s="34"/>
    </row>
    <row r="90" spans="1:29" s="7" customFormat="1" ht="12.75">
      <c r="A90" s="11"/>
      <c r="B90" s="11"/>
      <c r="C90" s="11"/>
      <c r="D90" s="11"/>
      <c r="E90" s="11"/>
      <c r="F90" s="11"/>
      <c r="G90" s="11"/>
      <c r="H90" s="11"/>
      <c r="I90" s="100"/>
      <c r="J90" s="11"/>
      <c r="K90" s="11"/>
      <c r="L90" s="11"/>
      <c r="M90" s="100"/>
      <c r="N90" s="11"/>
      <c r="O90" s="11"/>
      <c r="P90" s="62"/>
      <c r="Q90" s="77"/>
      <c r="R90" s="78"/>
      <c r="S90" s="77"/>
      <c r="T90" s="77"/>
      <c r="U90" s="78"/>
      <c r="V90" s="77"/>
      <c r="W90" s="77"/>
      <c r="X90" s="77"/>
      <c r="Y90" s="78"/>
      <c r="Z90" s="77"/>
      <c r="AB90" s="29"/>
      <c r="AC90" s="34"/>
    </row>
    <row r="91" spans="1:29" s="7" customFormat="1" ht="12.75">
      <c r="A91" s="11"/>
      <c r="B91" s="11"/>
      <c r="C91" s="11"/>
      <c r="D91" s="11"/>
      <c r="E91" s="11"/>
      <c r="F91" s="11"/>
      <c r="G91" s="11"/>
      <c r="H91" s="11"/>
      <c r="I91" s="100"/>
      <c r="J91" s="11"/>
      <c r="K91" s="11"/>
      <c r="L91" s="11"/>
      <c r="M91" s="100"/>
      <c r="N91" s="11"/>
      <c r="O91" s="11"/>
      <c r="P91" s="62"/>
      <c r="Q91" s="77"/>
      <c r="R91" s="78"/>
      <c r="S91" s="77"/>
      <c r="T91" s="77"/>
      <c r="U91" s="78"/>
      <c r="V91" s="77"/>
      <c r="W91" s="77"/>
      <c r="X91" s="77"/>
      <c r="Y91" s="78"/>
      <c r="Z91" s="77"/>
      <c r="AB91" s="29"/>
      <c r="AC91" s="34"/>
    </row>
    <row r="92" spans="1:29" s="7" customFormat="1" ht="12.75">
      <c r="A92" s="11"/>
      <c r="B92" s="11"/>
      <c r="C92" s="11"/>
      <c r="D92" s="11"/>
      <c r="E92" s="11"/>
      <c r="F92" s="11"/>
      <c r="G92" s="11"/>
      <c r="H92" s="11"/>
      <c r="I92" s="100"/>
      <c r="J92" s="11"/>
      <c r="K92" s="11"/>
      <c r="L92" s="11"/>
      <c r="M92" s="100"/>
      <c r="N92" s="11"/>
      <c r="O92" s="11"/>
      <c r="P92" s="62"/>
      <c r="Q92" s="77"/>
      <c r="R92" s="78"/>
      <c r="S92" s="77"/>
      <c r="T92" s="77"/>
      <c r="U92" s="78"/>
      <c r="V92" s="77"/>
      <c r="W92" s="77"/>
      <c r="X92" s="77"/>
      <c r="Y92" s="78"/>
      <c r="Z92" s="77"/>
      <c r="AB92" s="29"/>
      <c r="AC92" s="34"/>
    </row>
    <row r="93" spans="1:29" s="7" customFormat="1" ht="12.75">
      <c r="A93" s="11"/>
      <c r="B93" s="11"/>
      <c r="C93" s="11"/>
      <c r="D93" s="11"/>
      <c r="E93" s="11"/>
      <c r="F93" s="11"/>
      <c r="G93" s="11"/>
      <c r="H93" s="11"/>
      <c r="I93" s="100"/>
      <c r="J93" s="11"/>
      <c r="K93" s="11"/>
      <c r="L93" s="11"/>
      <c r="M93" s="100"/>
      <c r="N93" s="11"/>
      <c r="O93" s="11"/>
      <c r="P93" s="62"/>
      <c r="Q93" s="77"/>
      <c r="R93" s="78"/>
      <c r="S93" s="77"/>
      <c r="T93" s="77"/>
      <c r="U93" s="78"/>
      <c r="V93" s="77"/>
      <c r="W93" s="77"/>
      <c r="X93" s="77"/>
      <c r="Y93" s="78"/>
      <c r="Z93" s="77"/>
      <c r="AB93" s="29"/>
      <c r="AC93" s="34"/>
    </row>
    <row r="94" spans="1:29" s="7" customFormat="1" ht="12.75">
      <c r="A94" s="11"/>
      <c r="B94" s="11"/>
      <c r="C94" s="11"/>
      <c r="D94" s="11"/>
      <c r="E94" s="11"/>
      <c r="F94" s="11"/>
      <c r="G94" s="11"/>
      <c r="H94" s="11"/>
      <c r="I94" s="100"/>
      <c r="J94" s="11"/>
      <c r="K94" s="11"/>
      <c r="L94" s="11"/>
      <c r="M94" s="100"/>
      <c r="N94" s="11"/>
      <c r="O94" s="11"/>
      <c r="P94" s="62"/>
      <c r="Q94" s="77"/>
      <c r="R94" s="78"/>
      <c r="S94" s="77"/>
      <c r="T94" s="77"/>
      <c r="U94" s="78"/>
      <c r="V94" s="77"/>
      <c r="W94" s="77"/>
      <c r="X94" s="77"/>
      <c r="Y94" s="78"/>
      <c r="Z94" s="77"/>
      <c r="AB94" s="29"/>
      <c r="AC94" s="34"/>
    </row>
    <row r="95" spans="1:29" s="7" customFormat="1" ht="12.75">
      <c r="A95" s="11"/>
      <c r="B95" s="11"/>
      <c r="C95" s="11"/>
      <c r="D95" s="11"/>
      <c r="E95" s="11"/>
      <c r="F95" s="11"/>
      <c r="G95" s="11"/>
      <c r="H95" s="11"/>
      <c r="I95" s="100"/>
      <c r="J95" s="11"/>
      <c r="K95" s="11"/>
      <c r="L95" s="11"/>
      <c r="M95" s="100"/>
      <c r="N95" s="11"/>
      <c r="O95" s="11"/>
      <c r="P95" s="62"/>
      <c r="Q95" s="77"/>
      <c r="R95" s="78"/>
      <c r="S95" s="77"/>
      <c r="T95" s="77"/>
      <c r="U95" s="78"/>
      <c r="V95" s="77"/>
      <c r="W95" s="77"/>
      <c r="X95" s="77"/>
      <c r="Y95" s="78"/>
      <c r="Z95" s="77"/>
      <c r="AB95" s="29"/>
      <c r="AC95" s="34"/>
    </row>
    <row r="96" spans="1:29" s="7" customFormat="1" ht="12.75">
      <c r="A96" s="11"/>
      <c r="B96" s="11"/>
      <c r="C96" s="11"/>
      <c r="D96" s="11"/>
      <c r="E96" s="11"/>
      <c r="F96" s="11"/>
      <c r="G96" s="11"/>
      <c r="H96" s="11"/>
      <c r="I96" s="100"/>
      <c r="J96" s="11"/>
      <c r="K96" s="11"/>
      <c r="L96" s="11"/>
      <c r="M96" s="100"/>
      <c r="N96" s="11"/>
      <c r="O96" s="11"/>
      <c r="P96" s="62"/>
      <c r="Q96" s="77"/>
      <c r="R96" s="78"/>
      <c r="S96" s="77"/>
      <c r="T96" s="77"/>
      <c r="U96" s="78"/>
      <c r="V96" s="77"/>
      <c r="W96" s="77"/>
      <c r="X96" s="77"/>
      <c r="Y96" s="78"/>
      <c r="Z96" s="77"/>
      <c r="AB96" s="29"/>
      <c r="AC96" s="34"/>
    </row>
    <row r="97" spans="1:29" s="7" customFormat="1" ht="12.75">
      <c r="A97" s="11"/>
      <c r="B97" s="11"/>
      <c r="C97" s="11"/>
      <c r="D97" s="11"/>
      <c r="E97" s="11"/>
      <c r="F97" s="11"/>
      <c r="G97" s="11"/>
      <c r="H97" s="11"/>
      <c r="I97" s="100"/>
      <c r="J97" s="11"/>
      <c r="K97" s="11"/>
      <c r="L97" s="11"/>
      <c r="M97" s="100"/>
      <c r="N97" s="11"/>
      <c r="O97" s="11"/>
      <c r="P97" s="62"/>
      <c r="Q97" s="77"/>
      <c r="R97" s="78"/>
      <c r="S97" s="77"/>
      <c r="T97" s="77"/>
      <c r="U97" s="78"/>
      <c r="V97" s="77"/>
      <c r="W97" s="77"/>
      <c r="X97" s="77"/>
      <c r="Y97" s="78"/>
      <c r="Z97" s="77"/>
      <c r="AB97" s="29"/>
      <c r="AC97" s="34"/>
    </row>
    <row r="98" spans="1:29" s="7" customFormat="1" ht="12.75">
      <c r="A98" s="11"/>
      <c r="B98" s="11"/>
      <c r="C98" s="11"/>
      <c r="D98" s="11"/>
      <c r="E98" s="11"/>
      <c r="F98" s="11"/>
      <c r="G98" s="11"/>
      <c r="H98" s="11"/>
      <c r="I98" s="100"/>
      <c r="J98" s="11"/>
      <c r="K98" s="11"/>
      <c r="L98" s="11"/>
      <c r="M98" s="100"/>
      <c r="N98" s="11"/>
      <c r="O98" s="11"/>
      <c r="P98" s="62"/>
      <c r="Q98" s="77"/>
      <c r="R98" s="78"/>
      <c r="S98" s="77"/>
      <c r="T98" s="77"/>
      <c r="U98" s="78"/>
      <c r="V98" s="77"/>
      <c r="W98" s="77"/>
      <c r="X98" s="77"/>
      <c r="Y98" s="78"/>
      <c r="Z98" s="77"/>
      <c r="AB98" s="29"/>
      <c r="AC98" s="34"/>
    </row>
    <row r="99" spans="1:29" s="7" customFormat="1" ht="12.75">
      <c r="A99" s="11"/>
      <c r="B99" s="11"/>
      <c r="C99" s="11"/>
      <c r="D99" s="11"/>
      <c r="E99" s="11"/>
      <c r="F99" s="11"/>
      <c r="G99" s="11"/>
      <c r="H99" s="11"/>
      <c r="I99" s="100"/>
      <c r="J99" s="11"/>
      <c r="K99" s="11"/>
      <c r="L99" s="11"/>
      <c r="M99" s="100"/>
      <c r="N99" s="11"/>
      <c r="O99" s="11"/>
      <c r="P99" s="62"/>
      <c r="Q99" s="77"/>
      <c r="R99" s="78"/>
      <c r="S99" s="77"/>
      <c r="T99" s="77"/>
      <c r="U99" s="78"/>
      <c r="V99" s="77"/>
      <c r="W99" s="77"/>
      <c r="X99" s="77"/>
      <c r="Y99" s="78"/>
      <c r="Z99" s="77"/>
      <c r="AB99" s="29"/>
      <c r="AC99" s="34"/>
    </row>
    <row r="100" spans="1:29" s="7" customFormat="1" ht="12.75">
      <c r="A100" s="11"/>
      <c r="B100" s="11"/>
      <c r="C100" s="11"/>
      <c r="D100" s="11"/>
      <c r="E100" s="11"/>
      <c r="F100" s="11"/>
      <c r="G100" s="11"/>
      <c r="H100" s="11"/>
      <c r="I100" s="100"/>
      <c r="J100" s="11"/>
      <c r="K100" s="11"/>
      <c r="L100" s="11"/>
      <c r="M100" s="100"/>
      <c r="N100" s="11"/>
      <c r="O100" s="11"/>
      <c r="P100" s="62"/>
      <c r="Q100" s="77"/>
      <c r="R100" s="78"/>
      <c r="S100" s="77"/>
      <c r="T100" s="77"/>
      <c r="U100" s="78"/>
      <c r="V100" s="77"/>
      <c r="W100" s="77"/>
      <c r="X100" s="77"/>
      <c r="Y100" s="78"/>
      <c r="Z100" s="77"/>
      <c r="AB100" s="29"/>
      <c r="AC100" s="34"/>
    </row>
    <row r="101" spans="1:29" s="7" customFormat="1" ht="12.75">
      <c r="A101" s="11"/>
      <c r="B101" s="11"/>
      <c r="C101" s="11"/>
      <c r="D101" s="11"/>
      <c r="E101" s="11"/>
      <c r="F101" s="11"/>
      <c r="G101" s="11"/>
      <c r="H101" s="11"/>
      <c r="I101" s="100"/>
      <c r="J101" s="11"/>
      <c r="K101" s="11"/>
      <c r="L101" s="11"/>
      <c r="M101" s="100"/>
      <c r="N101" s="11"/>
      <c r="O101" s="11"/>
      <c r="P101" s="62"/>
      <c r="Q101" s="77"/>
      <c r="R101" s="78"/>
      <c r="S101" s="77"/>
      <c r="T101" s="77"/>
      <c r="U101" s="78"/>
      <c r="V101" s="77"/>
      <c r="W101" s="77"/>
      <c r="X101" s="77"/>
      <c r="Y101" s="78"/>
      <c r="Z101" s="77"/>
      <c r="AB101" s="29"/>
      <c r="AC101" s="34"/>
    </row>
  </sheetData>
  <mergeCells count="5">
    <mergeCell ref="T4:U4"/>
    <mergeCell ref="F3:N3"/>
    <mergeCell ref="Q3:Z3"/>
    <mergeCell ref="B1:Z1"/>
    <mergeCell ref="B2:Z2"/>
  </mergeCells>
  <printOptions/>
  <pageMargins left="0.51" right="0.3937007874015748" top="0.3937007874015748" bottom="0.984251968503937" header="0.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 </cp:lastModifiedBy>
  <cp:lastPrinted>2012-08-10T21:12:44Z</cp:lastPrinted>
  <dcterms:created xsi:type="dcterms:W3CDTF">2006-06-07T09:07:58Z</dcterms:created>
  <dcterms:modified xsi:type="dcterms:W3CDTF">2012-08-10T21:30:42Z</dcterms:modified>
  <cp:category/>
  <cp:version/>
  <cp:contentType/>
  <cp:contentStatus/>
</cp:coreProperties>
</file>